
<file path=[Content_Types].xml><?xml version="1.0" encoding="utf-8"?>
<Types xmlns="http://schemas.openxmlformats.org/package/2006/content-types"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9140" windowHeight="70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64" i="1" l="1"/>
  <c r="C64" i="1"/>
  <c r="I57" i="1"/>
  <c r="H57" i="1"/>
  <c r="C57" i="1"/>
  <c r="I56" i="1"/>
  <c r="H56" i="1" s="1"/>
  <c r="J56" i="1" s="1"/>
  <c r="E55" i="1"/>
  <c r="C55" i="1"/>
  <c r="J54" i="1"/>
  <c r="I54" i="1"/>
  <c r="H54" i="1"/>
  <c r="E54" i="1"/>
  <c r="C54" i="1"/>
  <c r="I53" i="1"/>
  <c r="H53" i="1" s="1"/>
  <c r="E53" i="1"/>
  <c r="J53" i="1" s="1"/>
  <c r="C53" i="1"/>
  <c r="I52" i="1"/>
  <c r="H52" i="1"/>
  <c r="J52" i="1" s="1"/>
  <c r="I51" i="1"/>
  <c r="H51" i="1" s="1"/>
  <c r="E51" i="1"/>
  <c r="E62" i="1" s="1"/>
  <c r="C51" i="1"/>
  <c r="C62" i="1" s="1"/>
  <c r="H36" i="1"/>
  <c r="F36" i="1"/>
  <c r="H31" i="1"/>
  <c r="F31" i="1"/>
  <c r="J26" i="1"/>
  <c r="J25" i="1"/>
  <c r="J24" i="1"/>
  <c r="H19" i="1"/>
  <c r="F19" i="1"/>
  <c r="H18" i="1"/>
  <c r="F18" i="1"/>
  <c r="H13" i="1"/>
  <c r="F13" i="1"/>
  <c r="H12" i="1"/>
  <c r="H11" i="1"/>
  <c r="F11" i="1"/>
  <c r="H10" i="1"/>
  <c r="F10" i="1"/>
  <c r="H9" i="1"/>
  <c r="F9" i="1"/>
  <c r="H8" i="1"/>
  <c r="F8" i="1"/>
  <c r="J51" i="1" l="1"/>
  <c r="E57" i="1"/>
  <c r="J57" i="1" s="1"/>
</calcChain>
</file>

<file path=xl/comments1.xml><?xml version="1.0" encoding="utf-8"?>
<comments xmlns="http://schemas.openxmlformats.org/spreadsheetml/2006/main">
  <authors>
    <author>dlidskiy</author>
  </authors>
  <commentList>
    <comment ref="B18" authorId="0">
      <text>
        <r>
          <rPr>
            <sz val="9"/>
            <color indexed="81"/>
            <rFont val="Tahoma"/>
            <family val="2"/>
            <charset val="204"/>
          </rPr>
          <t>Расхлоп не более 2 раз при наведении за 1 показ баннера</t>
        </r>
      </text>
    </comment>
    <comment ref="B19" authorId="0">
      <text>
        <r>
          <rPr>
            <sz val="9"/>
            <color indexed="81"/>
            <rFont val="Tahoma"/>
            <family val="2"/>
            <charset val="204"/>
          </rPr>
          <t>Расхлоп не более 2 раз при наведении за 1 показ баннера</t>
        </r>
      </text>
    </comment>
  </commentList>
</comments>
</file>

<file path=xl/sharedStrings.xml><?xml version="1.0" encoding="utf-8"?>
<sst xmlns="http://schemas.openxmlformats.org/spreadsheetml/2006/main" count="212" uniqueCount="149">
  <si>
    <r>
      <rPr>
        <sz val="10"/>
        <color indexed="9"/>
        <rFont val="Arial Cyr"/>
        <charset val="204"/>
      </rPr>
      <t>____________</t>
    </r>
    <r>
      <rPr>
        <sz val="10"/>
        <color indexed="12"/>
        <rFont val="Arial Cyr"/>
        <charset val="204"/>
      </rPr>
      <t>TITLE</t>
    </r>
    <r>
      <rPr>
        <sz val="10"/>
        <color indexed="9"/>
        <rFont val="Arial Cyr"/>
        <charset val="204"/>
      </rPr>
      <t>___________</t>
    </r>
  </si>
  <si>
    <t>Ежемесячный охват - 17 000 000 UV (Google analytics)</t>
  </si>
  <si>
    <t>СТАНДАРТНЫЕ ФОРМАТЫ</t>
  </si>
  <si>
    <t>Формат размещения</t>
  </si>
  <si>
    <t>Позиция</t>
  </si>
  <si>
    <t>CPM</t>
  </si>
  <si>
    <t>Показы / охват (неделя)</t>
  </si>
  <si>
    <t>Пакет 1 500 000 показов (Охват 375 000)</t>
  </si>
  <si>
    <t>Пакет 2 500 000 показов (Охват 625 000)</t>
  </si>
  <si>
    <t>Стоимость пакета</t>
  </si>
  <si>
    <t>CPM в пакете</t>
  </si>
  <si>
    <t>superleaderboard 100%x250 desktop + 300х250 mobile</t>
  </si>
  <si>
    <t>все страницы</t>
  </si>
  <si>
    <t>10 000 000 / 3 500 000</t>
  </si>
  <si>
    <t>leaderboard 970х250 desktop + 300х250 mobile</t>
  </si>
  <si>
    <t>правый боковой 300x600</t>
  </si>
  <si>
    <t>все страницы, справа 1-й экран</t>
  </si>
  <si>
    <t>правый боковой №2 300x600</t>
  </si>
  <si>
    <t>все страницы, 2-й экран</t>
  </si>
  <si>
    <t>sticky banner/непроскролливаемая перетяжка 728х90</t>
  </si>
  <si>
    <t>все страницы, под контентом</t>
  </si>
  <si>
    <t>5 000 000 / 1 500 000</t>
  </si>
  <si>
    <t>ТГБ 60х60</t>
  </si>
  <si>
    <t>НЕСТАНДАРТНЫЕ ФОРМАТЫ</t>
  </si>
  <si>
    <t>Пакет 750 000 показов</t>
  </si>
  <si>
    <t>Пакет 1 500 000 показов</t>
  </si>
  <si>
    <t>CPM в пакете / показы</t>
  </si>
  <si>
    <t xml:space="preserve">CPM в пакете </t>
  </si>
  <si>
    <t>970х250 расхлоп по наведению (x500)</t>
  </si>
  <si>
    <t>внутр. страницы, RF1</t>
  </si>
  <si>
    <t>1 000 000 / 750 000</t>
  </si>
  <si>
    <t>300х600 расхлоп при наведении  450x600</t>
  </si>
  <si>
    <t>* остальные форматы по запросу</t>
  </si>
  <si>
    <t xml:space="preserve">БРЕНДИРОВАНИЕ </t>
  </si>
  <si>
    <t>Пакет</t>
  </si>
  <si>
    <t>Формат*</t>
  </si>
  <si>
    <t>Вид</t>
  </si>
  <si>
    <t>Кол-во показов</t>
  </si>
  <si>
    <t>Охват</t>
  </si>
  <si>
    <t>Стоимость / неделя</t>
  </si>
  <si>
    <t>№1  брендирование</t>
  </si>
  <si>
    <t>внутренние страницы</t>
  </si>
  <si>
    <t>Подложка + 1000х250 + 300x600</t>
  </si>
  <si>
    <t>динамика</t>
  </si>
  <si>
    <t>№2  брендирование</t>
  </si>
  <si>
    <t>все внутренние страницы</t>
  </si>
  <si>
    <t>№3  брендирование</t>
  </si>
  <si>
    <t>Подложка + 1000х250 + 300х600</t>
  </si>
  <si>
    <t>MOBILE</t>
  </si>
  <si>
    <t xml:space="preserve">Пакет 500 000 показов </t>
  </si>
  <si>
    <t xml:space="preserve">Пакет 750 000 показов </t>
  </si>
  <si>
    <t>300х250</t>
  </si>
  <si>
    <t>&lt;&lt; наверх</t>
  </si>
  <si>
    <t>ВИДЕОФОРМАТЫ</t>
  </si>
  <si>
    <t xml:space="preserve">Пакет 1 000 000 показов </t>
  </si>
  <si>
    <t>In-Read (видео реклама внутри тематических редакционных  материалов )</t>
  </si>
  <si>
    <t>внутр. страницы,F1</t>
  </si>
  <si>
    <t>СТАТЬИ / КОНКУРСЫ</t>
  </si>
  <si>
    <t>PR размещения</t>
  </si>
  <si>
    <t>Вид размещения / период</t>
  </si>
  <si>
    <t>Анонс</t>
  </si>
  <si>
    <t>Кол-во показов анонсов</t>
  </si>
  <si>
    <t>Охват по анонсам (уникальный)</t>
  </si>
  <si>
    <t>Стоимость за неделю</t>
  </si>
  <si>
    <t>Эксклюзивное брендирование 1-й экран</t>
  </si>
  <si>
    <r>
      <t>Статья на правах рекламы №1</t>
    </r>
    <r>
      <rPr>
        <b/>
        <sz val="7"/>
        <color rgb="FFFF0000"/>
        <rFont val="Arial Cyr"/>
        <charset val="204"/>
      </rPr>
      <t>*</t>
    </r>
  </si>
  <si>
    <t>до 2500 знаков, до 4 фотографий, 1 ссылка</t>
  </si>
  <si>
    <t>Анонс в разделе - 7 дней</t>
  </si>
  <si>
    <t>100 000 р. + производство 10 000р.</t>
  </si>
  <si>
    <t>25 000 р. + производство 10 000р.</t>
  </si>
  <si>
    <r>
      <t>Статья на правах рекламы №2</t>
    </r>
    <r>
      <rPr>
        <b/>
        <sz val="7"/>
        <color rgb="FFFF0000"/>
        <rFont val="Arial Cyr"/>
        <charset val="204"/>
      </rPr>
      <t>*</t>
    </r>
  </si>
  <si>
    <t>до 7000 знаков, до 10 фотографий, до 3 ссылок, видео</t>
  </si>
  <si>
    <t>ТГБ, редакционный анонс в разделе - 7 дней</t>
  </si>
  <si>
    <t>150 000 р. + производство 14 000р.</t>
  </si>
  <si>
    <t>40 000 р. + производство 10 000р.</t>
  </si>
  <si>
    <r>
      <t>Статья на правах рекламы №3</t>
    </r>
    <r>
      <rPr>
        <b/>
        <sz val="7"/>
        <color rgb="FFFF0000"/>
        <rFont val="Arial Cyr"/>
        <charset val="204"/>
      </rPr>
      <t>*</t>
    </r>
  </si>
  <si>
    <t>ТГБ, редакционный анонс в разделе - 7 дней, рассылка по 1/2 базы подписчиков, соцсети (TG, VK)</t>
  </si>
  <si>
    <t>200 000 р. + производство 20 000р.</t>
  </si>
  <si>
    <t>*статья остается на сайте 2-3 года, далее либо продляется при условии трафика на ней, либо удаляется, если она уже неактуальна, и ее не читают. Ссылка в статье активна полтора года</t>
  </si>
  <si>
    <t>E-MAIL РАССЫЛКИ</t>
  </si>
  <si>
    <t>E-mail рассылка</t>
  </si>
  <si>
    <t>Кол-во адресов</t>
  </si>
  <si>
    <t>Стоимость</t>
  </si>
  <si>
    <t>Брендированная рассылка по базе Starhit</t>
  </si>
  <si>
    <t>50 000 р. + производство 6000р.</t>
  </si>
  <si>
    <t>РЕКЛАМА В СОЦИАЛЬНЫХ СЕТЯХ</t>
  </si>
  <si>
    <t>Таргетированная реклама</t>
  </si>
  <si>
    <t>Кол-во контактов</t>
  </si>
  <si>
    <t>Период</t>
  </si>
  <si>
    <t>Техническая стоимость</t>
  </si>
  <si>
    <t>доп.охват</t>
  </si>
  <si>
    <t>Общий охват</t>
  </si>
  <si>
    <t>Пост в VK, ОК</t>
  </si>
  <si>
    <t>закреп на 24 часа</t>
  </si>
  <si>
    <t>Пост в соц.сеть VK + сторис</t>
  </si>
  <si>
    <t>Пост в закреп на 24 часа + сторис</t>
  </si>
  <si>
    <r>
      <rPr>
        <b/>
        <sz val="7"/>
        <color rgb="FFFF0000"/>
        <rFont val="Arial Cyr"/>
        <charset val="204"/>
      </rPr>
      <t>NEW!</t>
    </r>
    <r>
      <rPr>
        <b/>
        <sz val="7"/>
        <color indexed="8"/>
        <rFont val="Arial Cyr"/>
        <charset val="204"/>
      </rPr>
      <t xml:space="preserve"> Серия из 5-х сторис в соц.сеть VK</t>
    </r>
  </si>
  <si>
    <t>24 часа</t>
  </si>
  <si>
    <t>Лонгрид в соц.сеть VK (до 2500 знаков, до 2 фотографий, 1 ссылка)</t>
  </si>
  <si>
    <t>&lt;&lt; примеры</t>
  </si>
  <si>
    <r>
      <rPr>
        <b/>
        <sz val="7"/>
        <color rgb="FFFF0000"/>
        <rFont val="Arial Cyr"/>
        <charset val="204"/>
      </rPr>
      <t>NEW!</t>
    </r>
    <r>
      <rPr>
        <b/>
        <sz val="7"/>
        <color indexed="8"/>
        <rFont val="Arial Cyr"/>
        <charset val="204"/>
      </rPr>
      <t xml:space="preserve"> Короткое видео в раздел Клипы VK + дублирование в ленту</t>
    </r>
  </si>
  <si>
    <t>Пост в соц.сеть OK + сторис</t>
  </si>
  <si>
    <r>
      <rPr>
        <b/>
        <sz val="7"/>
        <color rgb="FFFF0000"/>
        <rFont val="Arial Cyr"/>
        <charset val="204"/>
      </rPr>
      <t>NEW!</t>
    </r>
    <r>
      <rPr>
        <b/>
        <sz val="7"/>
        <color indexed="8"/>
        <rFont val="Arial Cyr"/>
        <charset val="204"/>
      </rPr>
      <t xml:space="preserve"> Конкурс (анонс пост+сториз, постотчет пост +сториз) в соц.сети VK и OK</t>
    </r>
  </si>
  <si>
    <r>
      <rPr>
        <b/>
        <sz val="7"/>
        <color rgb="FFFF0000"/>
        <rFont val="Arial Cyr"/>
        <charset val="204"/>
      </rPr>
      <t>NEW!</t>
    </r>
    <r>
      <rPr>
        <b/>
        <sz val="7"/>
        <color indexed="8"/>
        <rFont val="Arial Cyr"/>
        <charset val="204"/>
      </rPr>
      <t xml:space="preserve"> Пост в мессенджер Telegram</t>
    </r>
  </si>
  <si>
    <t>не определен</t>
  </si>
  <si>
    <r>
      <rPr>
        <b/>
        <sz val="7"/>
        <color rgb="FFFF0000"/>
        <rFont val="Arial Cyr"/>
        <charset val="204"/>
      </rPr>
      <t xml:space="preserve">NEW! </t>
    </r>
    <r>
      <rPr>
        <b/>
        <sz val="7"/>
        <rFont val="Arial Cyr"/>
        <charset val="204"/>
      </rPr>
      <t>Лонгрид в мессенджер Telegram (до 3500 знаков, до 3 фотографий, 1 ссылка)</t>
    </r>
  </si>
  <si>
    <t>Эксклюзивное брендирование</t>
  </si>
  <si>
    <r>
      <rPr>
        <b/>
        <sz val="7"/>
        <color rgb="FFFF0000"/>
        <rFont val="Arial Cyr"/>
        <charset val="204"/>
      </rPr>
      <t xml:space="preserve">NEW! </t>
    </r>
    <r>
      <rPr>
        <sz val="7"/>
        <color indexed="8"/>
        <rFont val="Arial Cyr"/>
        <charset val="204"/>
      </rPr>
      <t>Обложка профиля в VK, OK desktop+mobile 1590х400, 1944х600</t>
    </r>
  </si>
  <si>
    <t>неделя</t>
  </si>
  <si>
    <t>Пост в закреп. на 24 часа</t>
  </si>
  <si>
    <r>
      <rPr>
        <b/>
        <sz val="7"/>
        <color rgb="FFFF0000"/>
        <rFont val="Arial Cyr"/>
        <charset val="204"/>
      </rPr>
      <t>NEW!</t>
    </r>
    <r>
      <rPr>
        <sz val="7"/>
        <color indexed="8"/>
        <rFont val="Arial Cyr"/>
        <charset val="204"/>
      </rPr>
      <t xml:space="preserve"> Видео обложка профиля для VK, mobile 1190x400</t>
    </r>
  </si>
  <si>
    <t>СЕЗОННЫЕ КОЭФФИЦИЕНТЫ</t>
  </si>
  <si>
    <t>янв</t>
  </si>
  <si>
    <t>июль</t>
  </si>
  <si>
    <t>фев</t>
  </si>
  <si>
    <t>авг</t>
  </si>
  <si>
    <t>март</t>
  </si>
  <si>
    <t>сен</t>
  </si>
  <si>
    <t>апр</t>
  </si>
  <si>
    <t>окт</t>
  </si>
  <si>
    <t>май</t>
  </si>
  <si>
    <t>нояб</t>
  </si>
  <si>
    <t>июнь</t>
  </si>
  <si>
    <t>дек</t>
  </si>
  <si>
    <t>Наценки</t>
  </si>
  <si>
    <t>Синхронизация</t>
  </si>
  <si>
    <t>Наценка за ретаргетинг  в течение месяца после РК (для данных, собранных при помощи внутреннего пикселя HSD)</t>
  </si>
  <si>
    <t>Наценка за таргентинг по сегменту/сегментам аудитории/тегам</t>
  </si>
  <si>
    <t>Наценка First Impression</t>
  </si>
  <si>
    <t>Наценка за таргентинг по сегменту/сегментам аудитории + Гео Москва, Спб</t>
  </si>
  <si>
    <t>Наценка за частоту</t>
  </si>
  <si>
    <t>Таргетинг по разделам</t>
  </si>
  <si>
    <t>Наценка desktop only</t>
  </si>
  <si>
    <t>Потоковое видео в баннере</t>
  </si>
  <si>
    <t>Наценка за 2-й бренд</t>
  </si>
  <si>
    <t>Наценка за превышение веса баннеров от 10% до 30% от веса, указанного в ТТ</t>
  </si>
  <si>
    <t>Эксклюзив (отсутствие конкурентов на выкупленной странице). Только первый экран, для форматов superleaderboard, правый боковой, брендирование</t>
  </si>
  <si>
    <t>Главная страница</t>
  </si>
  <si>
    <t>Гео таргетинг Москва, МО, Питер</t>
  </si>
  <si>
    <t xml:space="preserve">Гео таргетинг Регионы </t>
  </si>
  <si>
    <t>Таргетинг РФ 100%</t>
  </si>
  <si>
    <t xml:space="preserve">примеры форматов: </t>
  </si>
  <si>
    <t>https://wnbanners.hearst-shkulev-media.ru/</t>
  </si>
  <si>
    <t>Все цены указаны в рублях и без учёта 20% НДС</t>
  </si>
  <si>
    <t>Минимальная стоимость заказа - 100 000 руб. после скидки, без НДС</t>
  </si>
  <si>
    <t>Прайс-лист действителен с 10.04.2022 по 01.06.2022</t>
  </si>
  <si>
    <t>При размещении баннера через внешнюю систему подсчёта статистики, предоставление доступа к статистике - обязательно.</t>
  </si>
  <si>
    <t>Департамент интернет проектов ИД HSmedia + 7 (495) 633-56-46</t>
  </si>
  <si>
    <t>Россия, 115162, Москва, ул. Дербеневская 15, стр. Б., e-mail: WN@hsmedia.ru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</si>
</sst>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&quot;р.&quot;"/>
    <numFmt numFmtId="165" formatCode="#,##0\ &quot;₽&quot;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7"/>
      <color indexed="8"/>
      <name val="Arial Cyr"/>
      <charset val="204"/>
    </font>
    <font>
      <u/>
      <sz val="10"/>
      <color indexed="12"/>
      <name val="Arial Cyr"/>
      <charset val="204"/>
    </font>
    <font>
      <sz val="10"/>
      <color indexed="12"/>
      <name val="Arial Cyr"/>
      <charset val="204"/>
    </font>
    <font>
      <sz val="10"/>
      <color indexed="9"/>
      <name val="Arial Cyr"/>
      <charset val="204"/>
    </font>
    <font>
      <sz val="9"/>
      <color theme="1"/>
      <name val="Cambria"/>
      <family val="1"/>
      <charset val="204"/>
      <scheme val="major"/>
    </font>
    <font>
      <sz val="14"/>
      <color indexed="8"/>
      <name val="Arial Cyr"/>
      <charset val="204"/>
    </font>
    <font>
      <b/>
      <sz val="7"/>
      <color indexed="8"/>
      <name val="Arial Cyr"/>
      <charset val="204"/>
    </font>
    <font>
      <sz val="7"/>
      <color theme="1"/>
      <name val="Calibri"/>
      <family val="2"/>
      <charset val="204"/>
      <scheme val="minor"/>
    </font>
    <font>
      <sz val="7"/>
      <name val="Arial Cyr"/>
      <charset val="204"/>
    </font>
    <font>
      <u/>
      <sz val="10"/>
      <color rgb="FFFF0000"/>
      <name val="Arial Cyr"/>
      <charset val="204"/>
    </font>
    <font>
      <b/>
      <sz val="7"/>
      <color rgb="FFFF0000"/>
      <name val="Arial Cyr"/>
      <charset val="204"/>
    </font>
    <font>
      <sz val="7"/>
      <color theme="1"/>
      <name val="Arial Cyr"/>
      <charset val="204"/>
    </font>
    <font>
      <sz val="9"/>
      <color rgb="FFFF0000"/>
      <name val="Calibri"/>
      <family val="2"/>
      <charset val="204"/>
      <scheme val="minor"/>
    </font>
    <font>
      <b/>
      <sz val="7"/>
      <name val="Arial Cyr"/>
      <charset val="204"/>
    </font>
    <font>
      <sz val="8"/>
      <color indexed="8"/>
      <name val="Cambria"/>
      <family val="1"/>
      <charset val="204"/>
      <scheme val="major"/>
    </font>
    <font>
      <b/>
      <sz val="8"/>
      <color indexed="8"/>
      <name val="Cambria"/>
      <family val="1"/>
      <charset val="204"/>
      <scheme val="major"/>
    </font>
    <font>
      <sz val="8"/>
      <color theme="1"/>
      <name val="Cambria"/>
      <family val="1"/>
      <charset val="204"/>
      <scheme val="major"/>
    </font>
    <font>
      <u/>
      <sz val="8"/>
      <color indexed="12"/>
      <name val="Arial Cyr"/>
      <charset val="204"/>
    </font>
    <font>
      <sz val="9"/>
      <color indexed="81"/>
      <name val="Tahoma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8168889431442"/>
        <bgColor indexed="64"/>
      </patternFill>
    </fill>
  </fills>
  <borders count="1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/>
      <diagonal/>
    </border>
    <border>
      <left style="thin">
        <color theme="1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/>
      <top style="medium">
        <color indexed="64"/>
      </top>
      <bottom style="thin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thin">
        <color theme="1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hair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theme="1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/>
      <diagonal/>
    </border>
    <border>
      <left style="thin">
        <color theme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theme="1"/>
      </bottom>
      <diagonal/>
    </border>
    <border>
      <left/>
      <right style="medium">
        <color indexed="64"/>
      </right>
      <top style="medium">
        <color indexed="64"/>
      </top>
      <bottom style="thin">
        <color theme="1"/>
      </bottom>
      <diagonal/>
    </border>
    <border>
      <left style="medium">
        <color indexed="64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theme="1"/>
      </right>
      <top style="thin">
        <color theme="1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1"/>
      </right>
      <top/>
      <bottom style="medium">
        <color indexed="64"/>
      </bottom>
      <diagonal/>
    </border>
    <border>
      <left style="thin">
        <color theme="1"/>
      </left>
      <right style="thin">
        <color theme="1"/>
      </right>
      <top/>
      <bottom style="medium">
        <color indexed="64"/>
      </bottom>
      <diagonal/>
    </border>
    <border>
      <left style="thin">
        <color theme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otted">
        <color indexed="64"/>
      </top>
      <bottom style="dashed">
        <color indexed="64"/>
      </bottom>
      <diagonal/>
    </border>
    <border>
      <left style="dashed">
        <color indexed="64"/>
      </left>
      <right style="dotted">
        <color indexed="64"/>
      </right>
      <top style="dotted">
        <color indexed="64"/>
      </top>
      <bottom style="dashed">
        <color indexed="64"/>
      </bottom>
      <diagonal/>
    </border>
    <border>
      <left style="dotted">
        <color indexed="64"/>
      </left>
      <right style="medium">
        <color indexed="64"/>
      </right>
      <top style="dash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</cellStyleXfs>
  <cellXfs count="287">
    <xf numFmtId="0" fontId="0" fillId="0" borderId="0" xfId="0"/>
    <xf numFmtId="0" fontId="2" fillId="2" borderId="0" xfId="0" applyFont="1" applyFill="1" applyBorder="1"/>
    <xf numFmtId="0" fontId="4" fillId="3" borderId="0" xfId="2" applyFont="1" applyFill="1" applyAlignment="1" applyProtection="1">
      <alignment horizontal="center" vertical="center"/>
    </xf>
    <xf numFmtId="0" fontId="6" fillId="0" borderId="0" xfId="0" applyFont="1" applyAlignment="1">
      <alignment horizontal="center" wrapText="1"/>
    </xf>
    <xf numFmtId="0" fontId="7" fillId="2" borderId="0" xfId="0" applyFont="1" applyFill="1" applyBorder="1"/>
    <xf numFmtId="0" fontId="8" fillId="4" borderId="1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9" fillId="0" borderId="9" xfId="0" applyFont="1" applyBorder="1"/>
    <xf numFmtId="0" fontId="8" fillId="5" borderId="10" xfId="0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center" vertical="center"/>
    </xf>
    <xf numFmtId="0" fontId="9" fillId="0" borderId="12" xfId="0" applyFont="1" applyBorder="1" applyAlignment="1">
      <alignment wrapText="1"/>
    </xf>
    <xf numFmtId="0" fontId="8" fillId="5" borderId="9" xfId="0" applyFont="1" applyFill="1" applyBorder="1" applyAlignment="1">
      <alignment horizontal="center" vertical="center" wrapText="1"/>
    </xf>
    <xf numFmtId="0" fontId="8" fillId="5" borderId="13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left" vertical="center" wrapText="1"/>
    </xf>
    <xf numFmtId="0" fontId="2" fillId="3" borderId="15" xfId="0" applyFont="1" applyFill="1" applyBorder="1" applyAlignment="1">
      <alignment horizontal="left" vertical="center"/>
    </xf>
    <xf numFmtId="164" fontId="2" fillId="3" borderId="15" xfId="0" applyNumberFormat="1" applyFont="1" applyFill="1" applyBorder="1" applyAlignment="1">
      <alignment horizontal="center" vertical="center" wrapText="1"/>
    </xf>
    <xf numFmtId="3" fontId="2" fillId="3" borderId="16" xfId="0" applyNumberFormat="1" applyFont="1" applyFill="1" applyBorder="1" applyAlignment="1">
      <alignment horizontal="center" vertical="center"/>
    </xf>
    <xf numFmtId="164" fontId="2" fillId="3" borderId="17" xfId="0" applyNumberFormat="1" applyFont="1" applyFill="1" applyBorder="1" applyAlignment="1">
      <alignment horizontal="center" vertical="center" wrapText="1"/>
    </xf>
    <xf numFmtId="164" fontId="2" fillId="3" borderId="18" xfId="0" applyNumberFormat="1" applyFont="1" applyFill="1" applyBorder="1" applyAlignment="1">
      <alignment horizontal="center" vertical="center" wrapText="1"/>
    </xf>
    <xf numFmtId="164" fontId="2" fillId="3" borderId="14" xfId="0" applyNumberFormat="1" applyFont="1" applyFill="1" applyBorder="1" applyAlignment="1">
      <alignment horizontal="center" vertical="center" wrapText="1"/>
    </xf>
    <xf numFmtId="3" fontId="2" fillId="3" borderId="19" xfId="0" applyNumberFormat="1" applyFont="1" applyFill="1" applyBorder="1" applyAlignment="1">
      <alignment horizontal="center" vertical="center"/>
    </xf>
    <xf numFmtId="164" fontId="2" fillId="3" borderId="20" xfId="0" applyNumberFormat="1" applyFont="1" applyFill="1" applyBorder="1" applyAlignment="1">
      <alignment horizontal="center" vertical="center" wrapText="1"/>
    </xf>
    <xf numFmtId="0" fontId="2" fillId="0" borderId="0" xfId="0" applyFont="1"/>
    <xf numFmtId="10" fontId="2" fillId="2" borderId="0" xfId="1" applyNumberFormat="1" applyFont="1" applyFill="1" applyBorder="1" applyAlignment="1"/>
    <xf numFmtId="0" fontId="2" fillId="2" borderId="0" xfId="0" applyFont="1" applyFill="1" applyBorder="1" applyAlignment="1"/>
    <xf numFmtId="0" fontId="8" fillId="3" borderId="21" xfId="0" applyFont="1" applyFill="1" applyBorder="1" applyAlignment="1">
      <alignment horizontal="left" vertical="center" wrapText="1"/>
    </xf>
    <xf numFmtId="0" fontId="2" fillId="3" borderId="22" xfId="0" applyFont="1" applyFill="1" applyBorder="1" applyAlignment="1">
      <alignment horizontal="left" vertical="center"/>
    </xf>
    <xf numFmtId="164" fontId="2" fillId="3" borderId="22" xfId="0" applyNumberFormat="1" applyFont="1" applyFill="1" applyBorder="1" applyAlignment="1">
      <alignment horizontal="center" vertical="center" wrapText="1"/>
    </xf>
    <xf numFmtId="3" fontId="2" fillId="3" borderId="23" xfId="0" applyNumberFormat="1" applyFont="1" applyFill="1" applyBorder="1" applyAlignment="1">
      <alignment horizontal="center" vertical="center"/>
    </xf>
    <xf numFmtId="164" fontId="2" fillId="3" borderId="24" xfId="0" applyNumberFormat="1" applyFont="1" applyFill="1" applyBorder="1" applyAlignment="1">
      <alignment horizontal="center" vertical="center" wrapText="1"/>
    </xf>
    <xf numFmtId="164" fontId="2" fillId="3" borderId="25" xfId="0" applyNumberFormat="1" applyFont="1" applyFill="1" applyBorder="1" applyAlignment="1">
      <alignment horizontal="center" vertical="center" wrapText="1"/>
    </xf>
    <xf numFmtId="164" fontId="2" fillId="3" borderId="21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left" vertical="center" wrapText="1"/>
    </xf>
    <xf numFmtId="164" fontId="2" fillId="2" borderId="0" xfId="0" applyNumberFormat="1" applyFont="1" applyFill="1" applyBorder="1" applyAlignment="1">
      <alignment horizontal="center" vertical="center" wrapText="1"/>
    </xf>
    <xf numFmtId="3" fontId="2" fillId="3" borderId="0" xfId="0" applyNumberFormat="1" applyFont="1" applyFill="1" applyBorder="1" applyAlignment="1">
      <alignment horizontal="center" vertical="center"/>
    </xf>
    <xf numFmtId="164" fontId="2" fillId="3" borderId="0" xfId="0" applyNumberFormat="1" applyFont="1" applyFill="1" applyBorder="1" applyAlignment="1">
      <alignment horizontal="center" vertical="center" wrapText="1"/>
    </xf>
    <xf numFmtId="164" fontId="2" fillId="2" borderId="0" xfId="0" quotePrefix="1" applyNumberFormat="1" applyFont="1" applyFill="1" applyBorder="1" applyAlignment="1">
      <alignment horizontal="center" vertical="center"/>
    </xf>
    <xf numFmtId="0" fontId="8" fillId="5" borderId="26" xfId="0" applyFont="1" applyFill="1" applyBorder="1" applyAlignment="1">
      <alignment horizontal="center" vertical="center" wrapText="1"/>
    </xf>
    <xf numFmtId="0" fontId="9" fillId="0" borderId="27" xfId="0" applyFont="1" applyBorder="1" applyAlignment="1">
      <alignment wrapText="1"/>
    </xf>
    <xf numFmtId="0" fontId="8" fillId="5" borderId="28" xfId="0" applyFont="1" applyFill="1" applyBorder="1" applyAlignment="1">
      <alignment horizontal="center" vertical="center" wrapText="1"/>
    </xf>
    <xf numFmtId="0" fontId="8" fillId="5" borderId="27" xfId="0" applyFont="1" applyFill="1" applyBorder="1" applyAlignment="1">
      <alignment horizontal="center" vertical="center" wrapText="1"/>
    </xf>
    <xf numFmtId="0" fontId="8" fillId="5" borderId="27" xfId="0" applyFont="1" applyFill="1" applyBorder="1" applyAlignment="1">
      <alignment horizontal="center" vertical="center"/>
    </xf>
    <xf numFmtId="3" fontId="2" fillId="3" borderId="18" xfId="0" applyNumberFormat="1" applyFont="1" applyFill="1" applyBorder="1" applyAlignment="1">
      <alignment horizontal="center" vertical="center"/>
    </xf>
    <xf numFmtId="3" fontId="2" fillId="3" borderId="25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10" fontId="2" fillId="0" borderId="0" xfId="1" applyNumberFormat="1" applyFont="1" applyFill="1" applyBorder="1" applyAlignment="1"/>
    <xf numFmtId="0" fontId="2" fillId="0" borderId="0" xfId="0" applyFont="1" applyFill="1"/>
    <xf numFmtId="0" fontId="8" fillId="5" borderId="29" xfId="0" applyFont="1" applyFill="1" applyBorder="1" applyAlignment="1">
      <alignment horizontal="center" vertical="center"/>
    </xf>
    <xf numFmtId="0" fontId="8" fillId="5" borderId="30" xfId="0" applyFont="1" applyFill="1" applyBorder="1" applyAlignment="1">
      <alignment horizontal="center" vertical="center"/>
    </xf>
    <xf numFmtId="0" fontId="8" fillId="5" borderId="31" xfId="0" applyFont="1" applyFill="1" applyBorder="1" applyAlignment="1">
      <alignment horizontal="center" vertical="center"/>
    </xf>
    <xf numFmtId="0" fontId="8" fillId="5" borderId="32" xfId="0" applyFont="1" applyFill="1" applyBorder="1" applyAlignment="1">
      <alignment horizontal="center" vertical="center"/>
    </xf>
    <xf numFmtId="0" fontId="8" fillId="5" borderId="33" xfId="0" applyFont="1" applyFill="1" applyBorder="1" applyAlignment="1">
      <alignment horizontal="center" vertical="center" wrapText="1"/>
    </xf>
    <xf numFmtId="0" fontId="8" fillId="3" borderId="34" xfId="0" applyFont="1" applyFill="1" applyBorder="1" applyAlignment="1">
      <alignment horizontal="center" vertical="center" wrapText="1"/>
    </xf>
    <xf numFmtId="0" fontId="10" fillId="3" borderId="35" xfId="0" applyFont="1" applyFill="1" applyBorder="1" applyAlignment="1">
      <alignment horizontal="left" vertical="center" wrapText="1"/>
    </xf>
    <xf numFmtId="0" fontId="2" fillId="3" borderId="35" xfId="0" applyFont="1" applyFill="1" applyBorder="1" applyAlignment="1">
      <alignment horizontal="center" vertical="center" wrapText="1"/>
    </xf>
    <xf numFmtId="164" fontId="10" fillId="0" borderId="35" xfId="0" applyNumberFormat="1" applyFont="1" applyFill="1" applyBorder="1" applyAlignment="1">
      <alignment horizontal="center" vertical="center" wrapText="1"/>
    </xf>
    <xf numFmtId="3" fontId="10" fillId="3" borderId="35" xfId="0" applyNumberFormat="1" applyFont="1" applyFill="1" applyBorder="1" applyAlignment="1">
      <alignment horizontal="center" vertical="center" wrapText="1"/>
    </xf>
    <xf numFmtId="164" fontId="10" fillId="0" borderId="36" xfId="0" applyNumberFormat="1" applyFont="1" applyFill="1" applyBorder="1" applyAlignment="1">
      <alignment horizontal="center" vertical="center"/>
    </xf>
    <xf numFmtId="164" fontId="10" fillId="3" borderId="37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Border="1"/>
    <xf numFmtId="9" fontId="2" fillId="2" borderId="0" xfId="1" applyFont="1" applyFill="1" applyBorder="1"/>
    <xf numFmtId="0" fontId="8" fillId="3" borderId="38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left" vertical="center" wrapText="1"/>
    </xf>
    <xf numFmtId="0" fontId="2" fillId="3" borderId="15" xfId="0" applyFont="1" applyFill="1" applyBorder="1" applyAlignment="1">
      <alignment horizontal="center" vertical="center" wrapText="1"/>
    </xf>
    <xf numFmtId="164" fontId="10" fillId="0" borderId="16" xfId="0" applyNumberFormat="1" applyFont="1" applyFill="1" applyBorder="1" applyAlignment="1">
      <alignment horizontal="center" vertical="center" wrapText="1"/>
    </xf>
    <xf numFmtId="164" fontId="10" fillId="0" borderId="20" xfId="0" applyNumberFormat="1" applyFont="1" applyFill="1" applyBorder="1" applyAlignment="1">
      <alignment horizontal="center" vertical="center" wrapText="1"/>
    </xf>
    <xf numFmtId="3" fontId="10" fillId="3" borderId="15" xfId="0" applyNumberFormat="1" applyFont="1" applyFill="1" applyBorder="1" applyAlignment="1">
      <alignment horizontal="center" vertical="center" wrapText="1"/>
    </xf>
    <xf numFmtId="164" fontId="10" fillId="0" borderId="18" xfId="0" applyNumberFormat="1" applyFont="1" applyFill="1" applyBorder="1" applyAlignment="1">
      <alignment horizontal="center" vertical="center"/>
    </xf>
    <xf numFmtId="0" fontId="0" fillId="3" borderId="37" xfId="0" applyFill="1" applyBorder="1" applyAlignment="1"/>
    <xf numFmtId="165" fontId="2" fillId="2" borderId="0" xfId="0" applyNumberFormat="1" applyFont="1" applyFill="1" applyBorder="1"/>
    <xf numFmtId="0" fontId="8" fillId="3" borderId="39" xfId="0" applyFont="1" applyFill="1" applyBorder="1" applyAlignment="1">
      <alignment horizontal="center" vertical="center" wrapText="1"/>
    </xf>
    <xf numFmtId="0" fontId="10" fillId="3" borderId="40" xfId="0" applyFont="1" applyFill="1" applyBorder="1" applyAlignment="1">
      <alignment horizontal="left" vertical="center" wrapText="1"/>
    </xf>
    <xf numFmtId="0" fontId="2" fillId="3" borderId="40" xfId="0" applyFont="1" applyFill="1" applyBorder="1" applyAlignment="1">
      <alignment horizontal="center" vertical="center" wrapText="1"/>
    </xf>
    <xf numFmtId="164" fontId="10" fillId="0" borderId="40" xfId="0" applyNumberFormat="1" applyFont="1" applyFill="1" applyBorder="1" applyAlignment="1">
      <alignment horizontal="center" vertical="center" wrapText="1"/>
    </xf>
    <xf numFmtId="3" fontId="10" fillId="3" borderId="40" xfId="0" applyNumberFormat="1" applyFont="1" applyFill="1" applyBorder="1" applyAlignment="1">
      <alignment horizontal="center" vertical="center" wrapText="1"/>
    </xf>
    <xf numFmtId="164" fontId="10" fillId="0" borderId="41" xfId="0" applyNumberFormat="1" applyFont="1" applyFill="1" applyBorder="1" applyAlignment="1">
      <alignment horizontal="center" vertical="center"/>
    </xf>
    <xf numFmtId="0" fontId="8" fillId="3" borderId="0" xfId="0" quotePrefix="1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 wrapText="1"/>
    </xf>
    <xf numFmtId="3" fontId="10" fillId="3" borderId="0" xfId="0" applyNumberFormat="1" applyFont="1" applyFill="1" applyBorder="1" applyAlignment="1">
      <alignment horizontal="center" vertical="center" wrapText="1"/>
    </xf>
    <xf numFmtId="164" fontId="10" fillId="0" borderId="0" xfId="0" applyNumberFormat="1" applyFont="1" applyFill="1" applyBorder="1" applyAlignment="1">
      <alignment horizontal="center" vertical="center"/>
    </xf>
    <xf numFmtId="0" fontId="8" fillId="5" borderId="42" xfId="0" applyFont="1" applyFill="1" applyBorder="1" applyAlignment="1">
      <alignment horizontal="center" vertical="center"/>
    </xf>
    <xf numFmtId="0" fontId="8" fillId="5" borderId="43" xfId="0" applyFont="1" applyFill="1" applyBorder="1" applyAlignment="1">
      <alignment horizontal="center" vertical="center" wrapText="1"/>
    </xf>
    <xf numFmtId="0" fontId="8" fillId="5" borderId="44" xfId="0" applyFont="1" applyFill="1" applyBorder="1" applyAlignment="1">
      <alignment horizontal="center" vertical="center" wrapText="1"/>
    </xf>
    <xf numFmtId="0" fontId="8" fillId="5" borderId="45" xfId="0" applyFont="1" applyFill="1" applyBorder="1" applyAlignment="1">
      <alignment horizontal="center" vertical="center" wrapText="1"/>
    </xf>
    <xf numFmtId="0" fontId="8" fillId="5" borderId="46" xfId="0" applyFont="1" applyFill="1" applyBorder="1" applyAlignment="1">
      <alignment horizontal="center" vertical="center"/>
    </xf>
    <xf numFmtId="0" fontId="8" fillId="5" borderId="47" xfId="0" applyFont="1" applyFill="1" applyBorder="1" applyAlignment="1">
      <alignment horizontal="center" vertical="center"/>
    </xf>
    <xf numFmtId="0" fontId="8" fillId="5" borderId="48" xfId="0" applyFont="1" applyFill="1" applyBorder="1" applyAlignment="1">
      <alignment horizontal="center" vertical="center" wrapText="1"/>
    </xf>
    <xf numFmtId="0" fontId="8" fillId="5" borderId="49" xfId="0" applyFont="1" applyFill="1" applyBorder="1" applyAlignment="1">
      <alignment horizontal="center" vertical="center" wrapText="1"/>
    </xf>
    <xf numFmtId="0" fontId="8" fillId="3" borderId="50" xfId="0" applyFont="1" applyFill="1" applyBorder="1" applyAlignment="1">
      <alignment horizontal="left" vertical="center" wrapText="1"/>
    </xf>
    <xf numFmtId="0" fontId="2" fillId="3" borderId="51" xfId="0" applyFont="1" applyFill="1" applyBorder="1" applyAlignment="1">
      <alignment horizontal="left" vertical="center"/>
    </xf>
    <xf numFmtId="164" fontId="2" fillId="3" borderId="51" xfId="0" applyNumberFormat="1" applyFont="1" applyFill="1" applyBorder="1" applyAlignment="1">
      <alignment horizontal="center" vertical="center" wrapText="1"/>
    </xf>
    <xf numFmtId="3" fontId="2" fillId="3" borderId="52" xfId="0" applyNumberFormat="1" applyFont="1" applyFill="1" applyBorder="1" applyAlignment="1">
      <alignment horizontal="center" vertical="center"/>
    </xf>
    <xf numFmtId="164" fontId="2" fillId="3" borderId="50" xfId="0" applyNumberFormat="1" applyFont="1" applyFill="1" applyBorder="1" applyAlignment="1">
      <alignment horizontal="center" vertical="center" wrapText="1"/>
    </xf>
    <xf numFmtId="164" fontId="2" fillId="3" borderId="52" xfId="0" applyNumberFormat="1" applyFont="1" applyFill="1" applyBorder="1" applyAlignment="1">
      <alignment horizontal="center" vertical="center" wrapText="1"/>
    </xf>
    <xf numFmtId="3" fontId="11" fillId="3" borderId="0" xfId="2" applyNumberFormat="1" applyFont="1" applyFill="1" applyBorder="1" applyAlignment="1" applyProtection="1">
      <alignment horizontal="center" vertical="center"/>
    </xf>
    <xf numFmtId="0" fontId="2" fillId="3" borderId="0" xfId="0" applyFont="1" applyFill="1" applyAlignment="1"/>
    <xf numFmtId="0" fontId="8" fillId="5" borderId="53" xfId="0" applyFont="1" applyFill="1" applyBorder="1" applyAlignment="1">
      <alignment horizontal="center" vertical="center"/>
    </xf>
    <xf numFmtId="0" fontId="8" fillId="5" borderId="54" xfId="0" applyFont="1" applyFill="1" applyBorder="1" applyAlignment="1">
      <alignment horizontal="center" vertical="center"/>
    </xf>
    <xf numFmtId="0" fontId="8" fillId="5" borderId="55" xfId="0" applyFont="1" applyFill="1" applyBorder="1" applyAlignment="1">
      <alignment horizontal="center" vertical="center" wrapText="1"/>
    </xf>
    <xf numFmtId="0" fontId="8" fillId="5" borderId="56" xfId="0" applyFont="1" applyFill="1" applyBorder="1" applyAlignment="1">
      <alignment horizontal="center" vertical="center" wrapText="1"/>
    </xf>
    <xf numFmtId="0" fontId="8" fillId="5" borderId="57" xfId="0" applyFont="1" applyFill="1" applyBorder="1" applyAlignment="1">
      <alignment horizontal="center" vertical="center"/>
    </xf>
    <xf numFmtId="164" fontId="2" fillId="3" borderId="58" xfId="0" applyNumberFormat="1" applyFont="1" applyFill="1" applyBorder="1" applyAlignment="1">
      <alignment horizontal="center" vertical="center" wrapText="1"/>
    </xf>
    <xf numFmtId="164" fontId="2" fillId="3" borderId="41" xfId="0" applyNumberFormat="1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center" vertical="center" wrapText="1"/>
    </xf>
    <xf numFmtId="0" fontId="2" fillId="3" borderId="59" xfId="0" applyFont="1" applyFill="1" applyBorder="1" applyAlignment="1"/>
    <xf numFmtId="0" fontId="8" fillId="5" borderId="60" xfId="0" applyFont="1" applyFill="1" applyBorder="1" applyAlignment="1">
      <alignment horizontal="center" vertical="center"/>
    </xf>
    <xf numFmtId="0" fontId="8" fillId="5" borderId="61" xfId="0" applyFont="1" applyFill="1" applyBorder="1" applyAlignment="1">
      <alignment horizontal="center" vertical="center"/>
    </xf>
    <xf numFmtId="0" fontId="8" fillId="5" borderId="61" xfId="0" applyFont="1" applyFill="1" applyBorder="1" applyAlignment="1">
      <alignment horizontal="center" vertical="center" wrapText="1"/>
    </xf>
    <xf numFmtId="0" fontId="8" fillId="5" borderId="62" xfId="0" applyFont="1" applyFill="1" applyBorder="1" applyAlignment="1">
      <alignment horizontal="center" vertical="center" wrapText="1"/>
    </xf>
    <xf numFmtId="0" fontId="8" fillId="5" borderId="63" xfId="0" applyFont="1" applyFill="1" applyBorder="1" applyAlignment="1">
      <alignment horizontal="center" vertical="center" wrapText="1"/>
    </xf>
    <xf numFmtId="0" fontId="8" fillId="5" borderId="64" xfId="0" applyFont="1" applyFill="1" applyBorder="1" applyAlignment="1">
      <alignment horizontal="center" vertical="center" wrapText="1"/>
    </xf>
    <xf numFmtId="0" fontId="8" fillId="0" borderId="65" xfId="0" applyFont="1" applyBorder="1" applyAlignment="1">
      <alignment vertical="center" wrapText="1"/>
    </xf>
    <xf numFmtId="0" fontId="2" fillId="2" borderId="35" xfId="0" applyFont="1" applyFill="1" applyBorder="1" applyAlignment="1">
      <alignment vertical="center" wrapText="1"/>
    </xf>
    <xf numFmtId="164" fontId="2" fillId="2" borderId="35" xfId="0" applyNumberFormat="1" applyFont="1" applyFill="1" applyBorder="1" applyAlignment="1">
      <alignment vertical="center" wrapText="1"/>
    </xf>
    <xf numFmtId="3" fontId="2" fillId="2" borderId="35" xfId="0" applyNumberFormat="1" applyFont="1" applyFill="1" applyBorder="1" applyAlignment="1">
      <alignment horizontal="center" vertical="center" wrapText="1"/>
    </xf>
    <xf numFmtId="3" fontId="2" fillId="2" borderId="35" xfId="0" applyNumberFormat="1" applyFont="1" applyFill="1" applyBorder="1" applyAlignment="1">
      <alignment horizontal="center" vertical="center" wrapText="1"/>
    </xf>
    <xf numFmtId="3" fontId="2" fillId="3" borderId="35" xfId="0" applyNumberFormat="1" applyFont="1" applyFill="1" applyBorder="1" applyAlignment="1">
      <alignment horizontal="center" vertical="center" wrapText="1"/>
    </xf>
    <xf numFmtId="164" fontId="13" fillId="2" borderId="36" xfId="0" applyNumberFormat="1" applyFont="1" applyFill="1" applyBorder="1" applyAlignment="1">
      <alignment horizontal="center" vertical="center" wrapText="1"/>
    </xf>
    <xf numFmtId="0" fontId="8" fillId="0" borderId="66" xfId="0" applyFont="1" applyBorder="1" applyAlignment="1">
      <alignment vertical="center" wrapText="1"/>
    </xf>
    <xf numFmtId="0" fontId="2" fillId="2" borderId="67" xfId="0" applyFont="1" applyFill="1" applyBorder="1" applyAlignment="1">
      <alignment vertical="center" wrapText="1"/>
    </xf>
    <xf numFmtId="164" fontId="2" fillId="2" borderId="67" xfId="0" applyNumberFormat="1" applyFont="1" applyFill="1" applyBorder="1" applyAlignment="1">
      <alignment vertical="center" wrapText="1"/>
    </xf>
    <xf numFmtId="3" fontId="2" fillId="2" borderId="67" xfId="0" applyNumberFormat="1" applyFont="1" applyFill="1" applyBorder="1" applyAlignment="1">
      <alignment horizontal="center" vertical="center" wrapText="1"/>
    </xf>
    <xf numFmtId="3" fontId="2" fillId="2" borderId="16" xfId="0" applyNumberFormat="1" applyFont="1" applyFill="1" applyBorder="1" applyAlignment="1">
      <alignment horizontal="center" vertical="center" wrapText="1"/>
    </xf>
    <xf numFmtId="3" fontId="2" fillId="2" borderId="20" xfId="0" applyNumberFormat="1" applyFont="1" applyFill="1" applyBorder="1" applyAlignment="1">
      <alignment horizontal="center" vertical="center" wrapText="1"/>
    </xf>
    <xf numFmtId="3" fontId="2" fillId="3" borderId="67" xfId="0" applyNumberFormat="1" applyFont="1" applyFill="1" applyBorder="1" applyAlignment="1">
      <alignment horizontal="center" vertical="center" wrapText="1"/>
    </xf>
    <xf numFmtId="164" fontId="13" fillId="2" borderId="68" xfId="0" applyNumberFormat="1" applyFont="1" applyFill="1" applyBorder="1" applyAlignment="1">
      <alignment horizontal="center" vertical="center" wrapText="1"/>
    </xf>
    <xf numFmtId="0" fontId="8" fillId="0" borderId="21" xfId="0" applyFont="1" applyBorder="1" applyAlignment="1">
      <alignment vertical="center" wrapText="1"/>
    </xf>
    <xf numFmtId="0" fontId="2" fillId="2" borderId="22" xfId="0" applyFont="1" applyFill="1" applyBorder="1" applyAlignment="1">
      <alignment vertical="center" wrapText="1"/>
    </xf>
    <xf numFmtId="164" fontId="2" fillId="2" borderId="22" xfId="0" applyNumberFormat="1" applyFont="1" applyFill="1" applyBorder="1" applyAlignment="1">
      <alignment vertical="center" wrapText="1"/>
    </xf>
    <xf numFmtId="3" fontId="2" fillId="3" borderId="22" xfId="0" applyNumberFormat="1" applyFont="1" applyFill="1" applyBorder="1" applyAlignment="1">
      <alignment horizontal="center" vertical="center" wrapText="1"/>
    </xf>
    <xf numFmtId="3" fontId="2" fillId="3" borderId="22" xfId="0" applyNumberFormat="1" applyFont="1" applyFill="1" applyBorder="1" applyAlignment="1">
      <alignment horizontal="center" vertical="center" wrapText="1"/>
    </xf>
    <xf numFmtId="164" fontId="13" fillId="2" borderId="25" xfId="0" applyNumberFormat="1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3" borderId="0" xfId="0" applyFont="1" applyFill="1"/>
    <xf numFmtId="0" fontId="14" fillId="0" borderId="0" xfId="0" applyFont="1"/>
    <xf numFmtId="0" fontId="2" fillId="2" borderId="0" xfId="0" applyFont="1" applyFill="1" applyBorder="1" applyAlignment="1">
      <alignment vertical="center" wrapText="1"/>
    </xf>
    <xf numFmtId="164" fontId="2" fillId="2" borderId="0" xfId="0" applyNumberFormat="1" applyFont="1" applyFill="1" applyBorder="1" applyAlignment="1">
      <alignment vertical="center" wrapText="1"/>
    </xf>
    <xf numFmtId="3" fontId="2" fillId="2" borderId="0" xfId="0" applyNumberFormat="1" applyFont="1" applyFill="1" applyBorder="1" applyAlignment="1">
      <alignment horizontal="center" vertical="center" wrapText="1"/>
    </xf>
    <xf numFmtId="164" fontId="13" fillId="2" borderId="0" xfId="0" applyNumberFormat="1" applyFont="1" applyFill="1" applyBorder="1" applyAlignment="1">
      <alignment horizontal="center" vertical="center" wrapText="1"/>
    </xf>
    <xf numFmtId="10" fontId="2" fillId="3" borderId="0" xfId="1" applyNumberFormat="1" applyFont="1" applyFill="1" applyAlignment="1"/>
    <xf numFmtId="0" fontId="8" fillId="0" borderId="0" xfId="0" applyFont="1" applyBorder="1" applyAlignment="1">
      <alignment vertical="center" wrapText="1"/>
    </xf>
    <xf numFmtId="0" fontId="8" fillId="3" borderId="0" xfId="0" applyFont="1" applyFill="1" applyBorder="1" applyAlignment="1">
      <alignment horizontal="left"/>
    </xf>
    <xf numFmtId="0" fontId="8" fillId="5" borderId="69" xfId="0" applyFont="1" applyFill="1" applyBorder="1" applyAlignment="1">
      <alignment horizontal="center" vertical="center"/>
    </xf>
    <xf numFmtId="0" fontId="8" fillId="5" borderId="70" xfId="0" applyFont="1" applyFill="1" applyBorder="1" applyAlignment="1">
      <alignment horizontal="center" vertical="center"/>
    </xf>
    <xf numFmtId="0" fontId="8" fillId="5" borderId="71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0" borderId="72" xfId="0" applyFont="1" applyBorder="1" applyAlignment="1">
      <alignment vertical="center" wrapText="1"/>
    </xf>
    <xf numFmtId="3" fontId="2" fillId="2" borderId="73" xfId="0" applyNumberFormat="1" applyFont="1" applyFill="1" applyBorder="1" applyAlignment="1">
      <alignment horizontal="center" vertical="center" wrapText="1"/>
    </xf>
    <xf numFmtId="164" fontId="2" fillId="3" borderId="74" xfId="0" applyNumberFormat="1" applyFont="1" applyFill="1" applyBorder="1" applyAlignment="1">
      <alignment horizontal="center" vertical="center" wrapText="1"/>
    </xf>
    <xf numFmtId="0" fontId="8" fillId="4" borderId="75" xfId="0" applyFont="1" applyFill="1" applyBorder="1" applyAlignment="1">
      <alignment horizontal="center" vertical="center"/>
    </xf>
    <xf numFmtId="0" fontId="8" fillId="4" borderId="76" xfId="0" applyFont="1" applyFill="1" applyBorder="1" applyAlignment="1">
      <alignment horizontal="center" vertical="center"/>
    </xf>
    <xf numFmtId="0" fontId="8" fillId="4" borderId="77" xfId="0" applyFont="1" applyFill="1" applyBorder="1" applyAlignment="1">
      <alignment horizontal="center" vertical="center"/>
    </xf>
    <xf numFmtId="0" fontId="8" fillId="5" borderId="78" xfId="0" applyFont="1" applyFill="1" applyBorder="1" applyAlignment="1">
      <alignment horizontal="center" vertical="center"/>
    </xf>
    <xf numFmtId="0" fontId="8" fillId="5" borderId="79" xfId="0" applyFont="1" applyFill="1" applyBorder="1" applyAlignment="1">
      <alignment horizontal="center" vertical="center"/>
    </xf>
    <xf numFmtId="0" fontId="8" fillId="5" borderId="80" xfId="0" applyFont="1" applyFill="1" applyBorder="1" applyAlignment="1">
      <alignment horizontal="center" vertical="center"/>
    </xf>
    <xf numFmtId="0" fontId="8" fillId="5" borderId="81" xfId="0" applyFont="1" applyFill="1" applyBorder="1" applyAlignment="1">
      <alignment horizontal="center" vertical="center" wrapText="1"/>
    </xf>
    <xf numFmtId="0" fontId="8" fillId="5" borderId="82" xfId="0" applyFont="1" applyFill="1" applyBorder="1" applyAlignment="1">
      <alignment horizontal="center" vertical="center"/>
    </xf>
    <xf numFmtId="0" fontId="8" fillId="0" borderId="83" xfId="0" applyFont="1" applyBorder="1" applyAlignment="1">
      <alignment vertical="center" wrapText="1"/>
    </xf>
    <xf numFmtId="3" fontId="13" fillId="3" borderId="84" xfId="0" applyNumberFormat="1" applyFont="1" applyFill="1" applyBorder="1" applyAlignment="1">
      <alignment horizontal="center" vertical="center" wrapText="1"/>
    </xf>
    <xf numFmtId="3" fontId="2" fillId="3" borderId="84" xfId="0" applyNumberFormat="1" applyFont="1" applyFill="1" applyBorder="1" applyAlignment="1">
      <alignment horizontal="center" vertical="center" wrapText="1"/>
    </xf>
    <xf numFmtId="164" fontId="2" fillId="0" borderId="35" xfId="0" applyNumberFormat="1" applyFont="1" applyFill="1" applyBorder="1" applyAlignment="1">
      <alignment horizontal="center" vertical="center" wrapText="1"/>
    </xf>
    <xf numFmtId="164" fontId="13" fillId="3" borderId="85" xfId="0" applyNumberFormat="1" applyFont="1" applyFill="1" applyBorder="1" applyAlignment="1">
      <alignment horizontal="center" vertical="center" wrapText="1"/>
    </xf>
    <xf numFmtId="3" fontId="2" fillId="0" borderId="65" xfId="0" applyNumberFormat="1" applyFont="1" applyFill="1" applyBorder="1" applyAlignment="1">
      <alignment horizontal="center" vertical="center" wrapText="1"/>
    </xf>
    <xf numFmtId="3" fontId="2" fillId="0" borderId="36" xfId="0" applyNumberFormat="1" applyFont="1" applyFill="1" applyBorder="1" applyAlignment="1">
      <alignment horizontal="center" vertical="center" wrapText="1"/>
    </xf>
    <xf numFmtId="0" fontId="8" fillId="0" borderId="86" xfId="0" applyFont="1" applyBorder="1" applyAlignment="1">
      <alignment vertical="center" wrapText="1"/>
    </xf>
    <xf numFmtId="3" fontId="13" fillId="3" borderId="16" xfId="0" applyNumberFormat="1" applyFont="1" applyFill="1" applyBorder="1" applyAlignment="1">
      <alignment horizontal="center" vertical="center" wrapText="1"/>
    </xf>
    <xf numFmtId="3" fontId="2" fillId="3" borderId="87" xfId="0" applyNumberFormat="1" applyFont="1" applyFill="1" applyBorder="1" applyAlignment="1">
      <alignment horizontal="center" vertical="center" wrapText="1"/>
    </xf>
    <xf numFmtId="3" fontId="13" fillId="3" borderId="87" xfId="0" applyNumberFormat="1" applyFont="1" applyFill="1" applyBorder="1" applyAlignment="1">
      <alignment horizontal="center" vertical="center" wrapText="1"/>
    </xf>
    <xf numFmtId="164" fontId="2" fillId="0" borderId="15" xfId="0" applyNumberFormat="1" applyFont="1" applyFill="1" applyBorder="1" applyAlignment="1">
      <alignment horizontal="center" vertical="center" wrapText="1"/>
    </xf>
    <xf numFmtId="164" fontId="13" fillId="3" borderId="88" xfId="0" applyNumberFormat="1" applyFont="1" applyFill="1" applyBorder="1" applyAlignment="1">
      <alignment horizontal="center" vertical="center" wrapText="1"/>
    </xf>
    <xf numFmtId="3" fontId="2" fillId="0" borderId="14" xfId="0" applyNumberFormat="1" applyFont="1" applyFill="1" applyBorder="1" applyAlignment="1">
      <alignment horizontal="center" vertical="center" wrapText="1"/>
    </xf>
    <xf numFmtId="3" fontId="2" fillId="0" borderId="18" xfId="0" applyNumberFormat="1" applyFont="1" applyFill="1" applyBorder="1" applyAlignment="1">
      <alignment horizontal="center" vertical="center" wrapText="1"/>
    </xf>
    <xf numFmtId="3" fontId="3" fillId="3" borderId="0" xfId="2" applyNumberFormat="1" applyFill="1" applyBorder="1" applyAlignment="1" applyProtection="1">
      <alignment horizontal="left"/>
    </xf>
    <xf numFmtId="3" fontId="2" fillId="3" borderId="16" xfId="0" applyNumberFormat="1" applyFont="1" applyFill="1" applyBorder="1" applyAlignment="1">
      <alignment horizontal="center" vertical="center" wrapText="1"/>
    </xf>
    <xf numFmtId="0" fontId="8" fillId="0" borderId="14" xfId="0" applyFont="1" applyBorder="1" applyAlignment="1">
      <alignment vertical="center" wrapText="1"/>
    </xf>
    <xf numFmtId="3" fontId="13" fillId="3" borderId="89" xfId="0" applyNumberFormat="1" applyFont="1" applyFill="1" applyBorder="1" applyAlignment="1">
      <alignment horizontal="center" vertical="center" wrapText="1"/>
    </xf>
    <xf numFmtId="164" fontId="2" fillId="0" borderId="90" xfId="0" applyNumberFormat="1" applyFont="1" applyFill="1" applyBorder="1" applyAlignment="1">
      <alignment horizontal="center" vertical="center" wrapText="1"/>
    </xf>
    <xf numFmtId="3" fontId="13" fillId="3" borderId="17" xfId="0" applyNumberFormat="1" applyFont="1" applyFill="1" applyBorder="1" applyAlignment="1">
      <alignment horizontal="center" vertical="center" wrapText="1"/>
    </xf>
    <xf numFmtId="164" fontId="13" fillId="3" borderId="89" xfId="0" applyNumberFormat="1" applyFont="1" applyFill="1" applyBorder="1" applyAlignment="1">
      <alignment horizontal="center" vertical="center" wrapText="1"/>
    </xf>
    <xf numFmtId="164" fontId="2" fillId="0" borderId="91" xfId="0" applyNumberFormat="1" applyFont="1" applyFill="1" applyBorder="1" applyAlignment="1">
      <alignment horizontal="center" vertical="center" wrapText="1"/>
    </xf>
    <xf numFmtId="164" fontId="13" fillId="3" borderId="92" xfId="0" applyNumberFormat="1" applyFont="1" applyFill="1" applyBorder="1" applyAlignment="1">
      <alignment horizontal="center" vertical="center" wrapText="1"/>
    </xf>
    <xf numFmtId="3" fontId="2" fillId="0" borderId="93" xfId="0" applyNumberFormat="1" applyFont="1" applyFill="1" applyBorder="1" applyAlignment="1">
      <alignment horizontal="center" vertical="center" wrapText="1"/>
    </xf>
    <xf numFmtId="164" fontId="2" fillId="0" borderId="94" xfId="0" applyNumberFormat="1" applyFont="1" applyFill="1" applyBorder="1" applyAlignment="1">
      <alignment horizontal="center" vertical="center" wrapText="1"/>
    </xf>
    <xf numFmtId="3" fontId="2" fillId="0" borderId="95" xfId="0" applyNumberFormat="1" applyFont="1" applyFill="1" applyBorder="1" applyAlignment="1">
      <alignment horizontal="center" vertical="center" wrapText="1"/>
    </xf>
    <xf numFmtId="0" fontId="0" fillId="3" borderId="0" xfId="0" applyFill="1" applyBorder="1"/>
    <xf numFmtId="0" fontId="8" fillId="0" borderId="37" xfId="0" applyFont="1" applyBorder="1" applyAlignment="1">
      <alignment vertical="center" wrapText="1"/>
    </xf>
    <xf numFmtId="3" fontId="2" fillId="3" borderId="15" xfId="0" applyNumberFormat="1" applyFont="1" applyFill="1" applyBorder="1" applyAlignment="1">
      <alignment horizontal="center" vertical="center" wrapText="1"/>
    </xf>
    <xf numFmtId="164" fontId="13" fillId="3" borderId="96" xfId="0" applyNumberFormat="1" applyFont="1" applyFill="1" applyBorder="1" applyAlignment="1">
      <alignment horizontal="center" vertical="center" wrapText="1"/>
    </xf>
    <xf numFmtId="3" fontId="2" fillId="0" borderId="86" xfId="0" applyNumberFormat="1" applyFont="1" applyFill="1" applyBorder="1" applyAlignment="1">
      <alignment horizontal="center" vertical="center" wrapText="1"/>
    </xf>
    <xf numFmtId="3" fontId="2" fillId="0" borderId="96" xfId="0" applyNumberFormat="1" applyFont="1" applyFill="1" applyBorder="1" applyAlignment="1">
      <alignment horizontal="center" vertical="center" wrapText="1"/>
    </xf>
    <xf numFmtId="0" fontId="8" fillId="0" borderId="97" xfId="0" applyFont="1" applyBorder="1" applyAlignment="1">
      <alignment vertical="center" wrapText="1"/>
    </xf>
    <xf numFmtId="3" fontId="13" fillId="3" borderId="98" xfId="0" applyNumberFormat="1" applyFont="1" applyFill="1" applyBorder="1" applyAlignment="1">
      <alignment horizontal="center" vertical="center" wrapText="1"/>
    </xf>
    <xf numFmtId="3" fontId="2" fillId="3" borderId="99" xfId="0" applyNumberFormat="1" applyFont="1" applyFill="1" applyBorder="1" applyAlignment="1">
      <alignment horizontal="center" vertical="center" wrapText="1"/>
    </xf>
    <xf numFmtId="3" fontId="13" fillId="3" borderId="100" xfId="0" applyNumberFormat="1" applyFont="1" applyFill="1" applyBorder="1" applyAlignment="1">
      <alignment horizontal="center" vertical="center" wrapText="1"/>
    </xf>
    <xf numFmtId="164" fontId="2" fillId="0" borderId="40" xfId="0" applyNumberFormat="1" applyFont="1" applyFill="1" applyBorder="1" applyAlignment="1">
      <alignment horizontal="center" vertical="center" wrapText="1"/>
    </xf>
    <xf numFmtId="164" fontId="13" fillId="3" borderId="101" xfId="0" applyNumberFormat="1" applyFont="1" applyFill="1" applyBorder="1" applyAlignment="1">
      <alignment horizontal="center" vertical="center" wrapText="1"/>
    </xf>
    <xf numFmtId="3" fontId="2" fillId="0" borderId="58" xfId="0" applyNumberFormat="1" applyFont="1" applyFill="1" applyBorder="1" applyAlignment="1">
      <alignment horizontal="center" vertical="center" wrapText="1"/>
    </xf>
    <xf numFmtId="3" fontId="2" fillId="0" borderId="41" xfId="0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8" fillId="5" borderId="102" xfId="0" applyFont="1" applyFill="1" applyBorder="1" applyAlignment="1">
      <alignment horizontal="center" vertical="center"/>
    </xf>
    <xf numFmtId="0" fontId="8" fillId="5" borderId="103" xfId="0" applyFont="1" applyFill="1" applyBorder="1" applyAlignment="1">
      <alignment horizontal="center" vertical="center"/>
    </xf>
    <xf numFmtId="0" fontId="8" fillId="5" borderId="62" xfId="0" applyFont="1" applyFill="1" applyBorder="1" applyAlignment="1">
      <alignment horizontal="center" vertical="center"/>
    </xf>
    <xf numFmtId="0" fontId="8" fillId="5" borderId="104" xfId="0" applyFont="1" applyFill="1" applyBorder="1" applyAlignment="1">
      <alignment horizontal="center" vertical="center"/>
    </xf>
    <xf numFmtId="3" fontId="2" fillId="0" borderId="105" xfId="0" applyNumberFormat="1" applyFont="1" applyFill="1" applyBorder="1" applyAlignment="1">
      <alignment horizontal="center" vertical="center" wrapText="1"/>
    </xf>
    <xf numFmtId="3" fontId="13" fillId="0" borderId="106" xfId="0" applyNumberFormat="1" applyFont="1" applyFill="1" applyBorder="1" applyAlignment="1">
      <alignment horizontal="center" vertical="center" wrapText="1"/>
    </xf>
    <xf numFmtId="3" fontId="10" fillId="0" borderId="106" xfId="0" applyNumberFormat="1" applyFont="1" applyFill="1" applyBorder="1" applyAlignment="1">
      <alignment horizontal="center" vertical="center" wrapText="1"/>
    </xf>
    <xf numFmtId="3" fontId="13" fillId="0" borderId="107" xfId="0" applyNumberFormat="1" applyFont="1" applyFill="1" applyBorder="1" applyAlignment="1">
      <alignment horizontal="center" vertical="center" wrapText="1"/>
    </xf>
    <xf numFmtId="164" fontId="10" fillId="0" borderId="71" xfId="0" applyNumberFormat="1" applyFont="1" applyFill="1" applyBorder="1" applyAlignment="1">
      <alignment horizontal="center" vertical="center"/>
    </xf>
    <xf numFmtId="0" fontId="10" fillId="0" borderId="108" xfId="0" applyFont="1" applyFill="1" applyBorder="1" applyAlignment="1">
      <alignment horizontal="center" vertical="center" wrapText="1"/>
    </xf>
    <xf numFmtId="3" fontId="13" fillId="0" borderId="109" xfId="0" applyNumberFormat="1" applyFont="1" applyFill="1" applyBorder="1" applyAlignment="1">
      <alignment horizontal="center" vertical="center" wrapText="1"/>
    </xf>
    <xf numFmtId="3" fontId="10" fillId="0" borderId="110" xfId="0" applyNumberFormat="1" applyFont="1" applyFill="1" applyBorder="1" applyAlignment="1">
      <alignment horizontal="center" vertical="center" wrapText="1"/>
    </xf>
    <xf numFmtId="3" fontId="13" fillId="0" borderId="79" xfId="0" applyNumberFormat="1" applyFont="1" applyFill="1" applyBorder="1" applyAlignment="1">
      <alignment horizontal="center" vertical="center" wrapText="1"/>
    </xf>
    <xf numFmtId="164" fontId="10" fillId="0" borderId="82" xfId="0" applyNumberFormat="1" applyFont="1" applyFill="1" applyBorder="1" applyAlignment="1">
      <alignment horizontal="center" vertical="center"/>
    </xf>
    <xf numFmtId="3" fontId="2" fillId="0" borderId="111" xfId="0" applyNumberFormat="1" applyFont="1" applyFill="1" applyBorder="1" applyAlignment="1">
      <alignment horizontal="center" vertical="center" wrapText="1"/>
    </xf>
    <xf numFmtId="3" fontId="13" fillId="0" borderId="112" xfId="0" applyNumberFormat="1" applyFont="1" applyFill="1" applyBorder="1" applyAlignment="1">
      <alignment horizontal="center" vertical="center" wrapText="1"/>
    </xf>
    <xf numFmtId="3" fontId="10" fillId="0" borderId="113" xfId="0" applyNumberFormat="1" applyFont="1" applyFill="1" applyBorder="1" applyAlignment="1">
      <alignment horizontal="center" vertical="center" wrapText="1"/>
    </xf>
    <xf numFmtId="0" fontId="10" fillId="0" borderId="114" xfId="0" applyFont="1" applyFill="1" applyBorder="1" applyAlignment="1">
      <alignment horizontal="center" vertical="center" wrapText="1"/>
    </xf>
    <xf numFmtId="3" fontId="13" fillId="0" borderId="115" xfId="0" applyNumberFormat="1" applyFont="1" applyFill="1" applyBorder="1" applyAlignment="1">
      <alignment horizontal="center" vertical="center" wrapText="1"/>
    </xf>
    <xf numFmtId="3" fontId="10" fillId="0" borderId="116" xfId="0" applyNumberFormat="1" applyFont="1" applyFill="1" applyBorder="1" applyAlignment="1">
      <alignment horizontal="center" vertical="center" wrapText="1"/>
    </xf>
    <xf numFmtId="3" fontId="13" fillId="0" borderId="117" xfId="0" applyNumberFormat="1" applyFont="1" applyFill="1" applyBorder="1" applyAlignment="1">
      <alignment horizontal="center" vertical="center" wrapText="1"/>
    </xf>
    <xf numFmtId="164" fontId="10" fillId="0" borderId="118" xfId="0" applyNumberFormat="1" applyFont="1" applyFill="1" applyBorder="1" applyAlignment="1">
      <alignment horizontal="center" vertical="center"/>
    </xf>
    <xf numFmtId="3" fontId="13" fillId="0" borderId="0" xfId="0" applyNumberFormat="1" applyFont="1" applyFill="1" applyBorder="1" applyAlignment="1">
      <alignment horizontal="center" vertical="center" wrapText="1"/>
    </xf>
    <xf numFmtId="3" fontId="10" fillId="0" borderId="0" xfId="0" applyNumberFormat="1" applyFont="1" applyFill="1" applyBorder="1" applyAlignment="1">
      <alignment horizontal="center" vertical="center" wrapText="1"/>
    </xf>
    <xf numFmtId="0" fontId="8" fillId="4" borderId="83" xfId="0" applyFont="1" applyFill="1" applyBorder="1" applyAlignment="1">
      <alignment horizontal="center" vertical="center"/>
    </xf>
    <xf numFmtId="0" fontId="8" fillId="4" borderId="59" xfId="0" applyFont="1" applyFill="1" applyBorder="1" applyAlignment="1">
      <alignment horizontal="center" vertical="center"/>
    </xf>
    <xf numFmtId="0" fontId="8" fillId="4" borderId="119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/>
    </xf>
    <xf numFmtId="0" fontId="2" fillId="2" borderId="120" xfId="0" applyFont="1" applyFill="1" applyBorder="1" applyAlignment="1">
      <alignment horizontal="center"/>
    </xf>
    <xf numFmtId="0" fontId="2" fillId="2" borderId="121" xfId="0" applyFont="1" applyFill="1" applyBorder="1" applyAlignment="1">
      <alignment horizontal="center"/>
    </xf>
    <xf numFmtId="0" fontId="2" fillId="2" borderId="12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78" xfId="0" applyFont="1" applyFill="1" applyBorder="1" applyAlignment="1">
      <alignment horizontal="center"/>
    </xf>
    <xf numFmtId="0" fontId="2" fillId="2" borderId="79" xfId="0" applyFont="1" applyFill="1" applyBorder="1" applyAlignment="1">
      <alignment horizontal="center"/>
    </xf>
    <xf numFmtId="0" fontId="2" fillId="2" borderId="82" xfId="0" applyFont="1" applyFill="1" applyBorder="1" applyAlignment="1">
      <alignment horizontal="center"/>
    </xf>
    <xf numFmtId="3" fontId="2" fillId="3" borderId="0" xfId="0" applyNumberFormat="1" applyFont="1" applyFill="1" applyBorder="1" applyAlignment="1">
      <alignment horizontal="center"/>
    </xf>
    <xf numFmtId="0" fontId="2" fillId="2" borderId="123" xfId="0" applyFont="1" applyFill="1" applyBorder="1" applyAlignment="1">
      <alignment horizontal="center"/>
    </xf>
    <xf numFmtId="0" fontId="2" fillId="2" borderId="117" xfId="0" applyFont="1" applyFill="1" applyBorder="1" applyAlignment="1">
      <alignment horizontal="center"/>
    </xf>
    <xf numFmtId="0" fontId="2" fillId="2" borderId="118" xfId="0" applyFont="1" applyFill="1" applyBorder="1" applyAlignment="1">
      <alignment horizontal="center"/>
    </xf>
    <xf numFmtId="3" fontId="16" fillId="3" borderId="0" xfId="3" applyNumberFormat="1" applyFont="1" applyFill="1" applyBorder="1" applyAlignment="1">
      <alignment horizontal="center"/>
    </xf>
    <xf numFmtId="0" fontId="16" fillId="2" borderId="0" xfId="3" applyFont="1" applyFill="1" applyBorder="1"/>
    <xf numFmtId="0" fontId="16" fillId="0" borderId="0" xfId="3" applyFont="1"/>
    <xf numFmtId="0" fontId="17" fillId="4" borderId="1" xfId="3" applyFont="1" applyFill="1" applyBorder="1" applyAlignment="1">
      <alignment horizontal="center" vertical="center"/>
    </xf>
    <xf numFmtId="0" fontId="17" fillId="4" borderId="3" xfId="3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/>
    </xf>
    <xf numFmtId="0" fontId="16" fillId="2" borderId="69" xfId="3" applyFont="1" applyFill="1" applyBorder="1" applyAlignment="1">
      <alignment horizontal="left" vertical="center" wrapText="1"/>
    </xf>
    <xf numFmtId="9" fontId="16" fillId="2" borderId="71" xfId="3" applyNumberFormat="1" applyFont="1" applyFill="1" applyBorder="1" applyAlignment="1">
      <alignment horizontal="center" vertical="center"/>
    </xf>
    <xf numFmtId="0" fontId="16" fillId="3" borderId="78" xfId="3" applyFont="1" applyFill="1" applyBorder="1" applyAlignment="1">
      <alignment horizontal="left" vertical="center" wrapText="1"/>
    </xf>
    <xf numFmtId="9" fontId="16" fillId="2" borderId="82" xfId="3" applyNumberFormat="1" applyFont="1" applyFill="1" applyBorder="1" applyAlignment="1">
      <alignment horizontal="center" vertical="center"/>
    </xf>
    <xf numFmtId="0" fontId="16" fillId="2" borderId="78" xfId="3" applyFont="1" applyFill="1" applyBorder="1" applyAlignment="1">
      <alignment horizontal="left" vertical="center" wrapText="1"/>
    </xf>
    <xf numFmtId="0" fontId="18" fillId="3" borderId="0" xfId="4" applyFont="1" applyFill="1"/>
    <xf numFmtId="9" fontId="16" fillId="3" borderId="82" xfId="3" applyNumberFormat="1" applyFont="1" applyFill="1" applyBorder="1" applyAlignment="1">
      <alignment horizontal="center" vertical="center"/>
    </xf>
    <xf numFmtId="49" fontId="16" fillId="0" borderId="0" xfId="3" applyNumberFormat="1" applyFont="1" applyBorder="1" applyAlignment="1">
      <alignment horizontal="center"/>
    </xf>
    <xf numFmtId="0" fontId="16" fillId="3" borderId="0" xfId="3" applyFont="1" applyFill="1"/>
    <xf numFmtId="9" fontId="16" fillId="3" borderId="82" xfId="3" applyNumberFormat="1" applyFont="1" applyFill="1" applyBorder="1" applyAlignment="1">
      <alignment horizontal="center" vertical="center" wrapText="1"/>
    </xf>
    <xf numFmtId="3" fontId="3" fillId="3" borderId="0" xfId="2" applyNumberFormat="1" applyFill="1" applyBorder="1" applyAlignment="1" applyProtection="1">
      <alignment horizontal="center" vertical="center"/>
    </xf>
    <xf numFmtId="0" fontId="16" fillId="3" borderId="0" xfId="3" applyFont="1" applyFill="1" applyBorder="1" applyAlignment="1">
      <alignment horizontal="center"/>
    </xf>
    <xf numFmtId="0" fontId="16" fillId="3" borderId="123" xfId="3" applyFont="1" applyFill="1" applyBorder="1" applyAlignment="1">
      <alignment horizontal="left" vertical="center" wrapText="1"/>
    </xf>
    <xf numFmtId="9" fontId="16" fillId="3" borderId="118" xfId="3" applyNumberFormat="1" applyFont="1" applyFill="1" applyBorder="1" applyAlignment="1">
      <alignment horizontal="center" vertical="center" wrapText="1"/>
    </xf>
    <xf numFmtId="0" fontId="16" fillId="3" borderId="0" xfId="3" applyFont="1" applyFill="1" applyBorder="1" applyAlignment="1">
      <alignment horizontal="left" wrapText="1"/>
    </xf>
    <xf numFmtId="9" fontId="16" fillId="3" borderId="0" xfId="3" applyNumberFormat="1" applyFont="1" applyFill="1" applyBorder="1" applyAlignment="1">
      <alignment horizontal="center" wrapText="1"/>
    </xf>
    <xf numFmtId="0" fontId="16" fillId="3" borderId="0" xfId="3" applyFont="1" applyFill="1" applyBorder="1"/>
    <xf numFmtId="0" fontId="16" fillId="3" borderId="0" xfId="3" applyFont="1" applyFill="1" applyAlignment="1">
      <alignment horizontal="center"/>
    </xf>
    <xf numFmtId="0" fontId="16" fillId="3" borderId="0" xfId="3" applyFont="1" applyFill="1" applyBorder="1" applyAlignment="1">
      <alignment horizontal="left"/>
    </xf>
    <xf numFmtId="49" fontId="16" fillId="3" borderId="0" xfId="3" applyNumberFormat="1" applyFont="1" applyFill="1" applyBorder="1" applyAlignment="1">
      <alignment horizontal="center"/>
    </xf>
    <xf numFmtId="0" fontId="16" fillId="3" borderId="0" xfId="3" applyFont="1" applyFill="1" applyAlignment="1">
      <alignment horizontal="left"/>
    </xf>
    <xf numFmtId="0" fontId="18" fillId="6" borderId="0" xfId="4" applyFont="1" applyFill="1"/>
    <xf numFmtId="49" fontId="19" fillId="6" borderId="0" xfId="2" applyNumberFormat="1" applyFont="1" applyFill="1" applyBorder="1" applyAlignment="1" applyProtection="1">
      <alignment horizontal="center"/>
    </xf>
    <xf numFmtId="0" fontId="16" fillId="6" borderId="0" xfId="3" applyFont="1" applyFill="1"/>
    <xf numFmtId="0" fontId="16" fillId="6" borderId="0" xfId="3" applyFont="1" applyFill="1" applyAlignment="1">
      <alignment horizontal="left"/>
    </xf>
    <xf numFmtId="0" fontId="16" fillId="2" borderId="0" xfId="3" applyFont="1" applyFill="1" applyBorder="1" applyAlignment="1">
      <alignment horizontal="center"/>
    </xf>
    <xf numFmtId="0" fontId="16" fillId="6" borderId="0" xfId="3" applyFont="1" applyFill="1" applyBorder="1"/>
    <xf numFmtId="0" fontId="2" fillId="6" borderId="0" xfId="0" applyFont="1" applyFill="1" applyBorder="1"/>
    <xf numFmtId="164" fontId="2" fillId="6" borderId="0" xfId="0" applyNumberFormat="1" applyFont="1" applyFill="1" applyBorder="1" applyAlignment="1">
      <alignment horizontal="center" vertical="center" wrapText="1"/>
    </xf>
  </cellXfs>
  <cellStyles count="5">
    <cellStyle name="Гиперссылка" xfId="2" builtinId="8"/>
    <cellStyle name="Обычный" xfId="0" builtinId="0"/>
    <cellStyle name="Обычный 2 2 4" xfId="3"/>
    <cellStyle name="Обычный 2 5" xfId="4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starhit.ru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294409</xdr:colOff>
      <xdr:row>0</xdr:row>
      <xdr:rowOff>103909</xdr:rowOff>
    </xdr:from>
    <xdr:to>
      <xdr:col>1</xdr:col>
      <xdr:colOff>1314450</xdr:colOff>
      <xdr:row>3</xdr:row>
      <xdr:rowOff>99710</xdr:rowOff>
    </xdr:to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5059" y="103909"/>
          <a:ext cx="1020041" cy="5228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vk.com/@marieclairerussia-kak-sostavit-plyazhnyi-garderob-4-soveta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s://prnt.sc/t63k1a" TargetMode="External"/><Relationship Id="rId1" Type="http://schemas.openxmlformats.org/officeDocument/2006/relationships/hyperlink" Target="https://wnbanners.hearst-shkulev-media.ru/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hyperlink" Target="https://telegra.ph/Byuti-nahodki-i-novinki-nedeli-magnievye-hlopya-sestrinskij-parfyum-i-russkaya-podvodka-03-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132"/>
  <sheetViews>
    <sheetView tabSelected="1" workbookViewId="0">
      <selection activeCell="B5" sqref="B5:I5"/>
    </sheetView>
  </sheetViews>
  <sheetFormatPr defaultColWidth="18.81640625" defaultRowHeight="11.5" x14ac:dyDescent="0.25"/>
  <cols>
    <col min="1" max="1" width="1.7265625" style="3" customWidth="1"/>
    <col min="2" max="2" width="26.1796875" style="3" customWidth="1"/>
    <col min="3" max="3" width="18.7265625" style="3" customWidth="1"/>
    <col min="4" max="4" width="15.6328125" style="3" customWidth="1"/>
    <col min="5" max="5" width="14.36328125" style="3" customWidth="1"/>
    <col min="6" max="6" width="9.7265625" style="3" customWidth="1"/>
    <col min="7" max="7" width="11" style="3" customWidth="1"/>
    <col min="8" max="8" width="16.26953125" style="3" bestFit="1" customWidth="1"/>
    <col min="9" max="9" width="16.54296875" style="3" customWidth="1"/>
    <col min="10" max="10" width="16.26953125" style="3" bestFit="1" customWidth="1"/>
    <col min="11" max="11" width="8.1796875" style="3" customWidth="1"/>
    <col min="12" max="24" width="5.81640625" style="3" customWidth="1"/>
    <col min="25" max="16384" width="18.81640625" style="3"/>
  </cols>
  <sheetData>
    <row r="1" spans="1:19" ht="12.5" x14ac:dyDescent="0.25">
      <c r="A1" s="1"/>
      <c r="B1" s="1"/>
      <c r="C1" s="1"/>
      <c r="D1" s="2" t="s">
        <v>0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7.5" x14ac:dyDescent="0.35">
      <c r="A3" s="1"/>
      <c r="B3" s="1"/>
      <c r="C3" s="1"/>
      <c r="E3" s="4" t="s">
        <v>1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5" thickBot="1" x14ac:dyDescent="0.4">
      <c r="A4" s="1"/>
      <c r="B4" s="1"/>
      <c r="C4" s="1"/>
      <c r="D4" s="1"/>
      <c r="E4" s="1"/>
      <c r="F4" s="1"/>
      <c r="G4" s="1"/>
      <c r="H4" s="1"/>
      <c r="I4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24.75" customHeight="1" thickBot="1" x14ac:dyDescent="0.3">
      <c r="A5" s="1"/>
      <c r="B5" s="5" t="s">
        <v>2</v>
      </c>
      <c r="C5" s="6"/>
      <c r="D5" s="6"/>
      <c r="E5" s="6"/>
      <c r="F5" s="6"/>
      <c r="G5" s="6"/>
      <c r="H5" s="6"/>
      <c r="I5" s="7"/>
      <c r="J5" s="1"/>
      <c r="K5" s="1"/>
      <c r="L5" s="1"/>
      <c r="M5" s="1"/>
      <c r="N5" s="1"/>
      <c r="O5" s="1"/>
      <c r="P5" s="1"/>
      <c r="Q5" s="1"/>
      <c r="R5" s="1"/>
    </row>
    <row r="6" spans="1:19" ht="17" customHeight="1" x14ac:dyDescent="0.25">
      <c r="A6" s="1"/>
      <c r="B6" s="8" t="s">
        <v>3</v>
      </c>
      <c r="C6" s="9" t="s">
        <v>4</v>
      </c>
      <c r="D6" s="10" t="s">
        <v>5</v>
      </c>
      <c r="E6" s="11" t="s">
        <v>6</v>
      </c>
      <c r="F6" s="12" t="s">
        <v>7</v>
      </c>
      <c r="G6" s="13"/>
      <c r="H6" s="12" t="s">
        <v>8</v>
      </c>
      <c r="I6" s="13"/>
      <c r="J6" s="1"/>
      <c r="K6" s="1"/>
      <c r="L6" s="1"/>
      <c r="M6" s="1"/>
      <c r="N6" s="1"/>
      <c r="O6" s="1"/>
      <c r="P6" s="1"/>
      <c r="Q6" s="1"/>
      <c r="R6" s="1"/>
    </row>
    <row r="7" spans="1:19" ht="18.5" customHeight="1" x14ac:dyDescent="0.25">
      <c r="A7" s="1"/>
      <c r="B7" s="14"/>
      <c r="C7" s="15"/>
      <c r="D7" s="16"/>
      <c r="E7" s="17"/>
      <c r="F7" s="18" t="s">
        <v>9</v>
      </c>
      <c r="G7" s="19" t="s">
        <v>10</v>
      </c>
      <c r="H7" s="18" t="s">
        <v>9</v>
      </c>
      <c r="I7" s="19" t="s">
        <v>10</v>
      </c>
      <c r="J7" s="1"/>
      <c r="K7" s="1"/>
      <c r="L7" s="1"/>
      <c r="M7" s="1"/>
      <c r="N7" s="1"/>
      <c r="O7" s="1"/>
      <c r="P7" s="1"/>
      <c r="Q7" s="1"/>
      <c r="R7" s="1"/>
    </row>
    <row r="8" spans="1:19" ht="20.5" customHeight="1" x14ac:dyDescent="0.25">
      <c r="A8" s="1"/>
      <c r="B8" s="20" t="s">
        <v>11</v>
      </c>
      <c r="C8" s="21" t="s">
        <v>12</v>
      </c>
      <c r="D8" s="22">
        <v>800</v>
      </c>
      <c r="E8" s="23" t="s">
        <v>13</v>
      </c>
      <c r="F8" s="24">
        <f t="shared" ref="F8:F13" si="0">G8*1500</f>
        <v>900000</v>
      </c>
      <c r="G8" s="25">
        <v>600</v>
      </c>
      <c r="H8" s="26">
        <f t="shared" ref="H8:H13" si="1">I8*2500</f>
        <v>1125000</v>
      </c>
      <c r="I8" s="25">
        <v>450</v>
      </c>
      <c r="J8" s="1"/>
      <c r="K8" s="1"/>
      <c r="L8" s="1"/>
      <c r="M8" s="1"/>
      <c r="N8" s="1"/>
      <c r="O8" s="1"/>
      <c r="P8" s="1"/>
      <c r="Q8" s="1"/>
      <c r="R8" s="1"/>
    </row>
    <row r="9" spans="1:19" ht="17.5" customHeight="1" x14ac:dyDescent="0.25">
      <c r="A9" s="1"/>
      <c r="B9" s="20" t="s">
        <v>14</v>
      </c>
      <c r="C9" s="21" t="s">
        <v>12</v>
      </c>
      <c r="D9" s="22">
        <v>500</v>
      </c>
      <c r="E9" s="23" t="s">
        <v>13</v>
      </c>
      <c r="F9" s="24">
        <f t="shared" si="0"/>
        <v>675000</v>
      </c>
      <c r="G9" s="25">
        <v>450</v>
      </c>
      <c r="H9" s="26">
        <f t="shared" si="1"/>
        <v>1000000</v>
      </c>
      <c r="I9" s="25">
        <v>400</v>
      </c>
      <c r="J9" s="1"/>
      <c r="K9" s="1"/>
      <c r="L9" s="1"/>
      <c r="M9" s="1"/>
      <c r="N9" s="1"/>
      <c r="O9" s="1"/>
      <c r="P9" s="1"/>
      <c r="Q9" s="1"/>
      <c r="R9" s="1"/>
    </row>
    <row r="10" spans="1:19" ht="15" customHeight="1" x14ac:dyDescent="0.25">
      <c r="A10" s="1"/>
      <c r="B10" s="20" t="s">
        <v>15</v>
      </c>
      <c r="C10" s="21" t="s">
        <v>16</v>
      </c>
      <c r="D10" s="22">
        <v>420</v>
      </c>
      <c r="E10" s="23" t="s">
        <v>13</v>
      </c>
      <c r="F10" s="24">
        <f t="shared" si="0"/>
        <v>540000</v>
      </c>
      <c r="G10" s="25">
        <v>360</v>
      </c>
      <c r="H10" s="26">
        <f t="shared" si="1"/>
        <v>750000</v>
      </c>
      <c r="I10" s="25">
        <v>300</v>
      </c>
      <c r="J10" s="1"/>
      <c r="K10" s="1"/>
      <c r="L10" s="1"/>
      <c r="M10" s="1"/>
      <c r="N10" s="1"/>
      <c r="O10" s="1"/>
      <c r="P10" s="1"/>
      <c r="Q10" s="1"/>
      <c r="R10" s="1"/>
    </row>
    <row r="11" spans="1:19" ht="15" customHeight="1" x14ac:dyDescent="0.25">
      <c r="A11" s="1"/>
      <c r="B11" s="20" t="s">
        <v>17</v>
      </c>
      <c r="C11" s="21" t="s">
        <v>18</v>
      </c>
      <c r="D11" s="22">
        <v>300</v>
      </c>
      <c r="E11" s="27" t="s">
        <v>13</v>
      </c>
      <c r="F11" s="28">
        <f t="shared" si="0"/>
        <v>375000</v>
      </c>
      <c r="G11" s="25">
        <v>250</v>
      </c>
      <c r="H11" s="26">
        <f t="shared" si="1"/>
        <v>500000</v>
      </c>
      <c r="I11" s="25">
        <v>200</v>
      </c>
      <c r="J11" s="1"/>
      <c r="K11" s="1"/>
      <c r="L11" s="1"/>
      <c r="M11" s="1"/>
      <c r="N11" s="1"/>
      <c r="O11" s="1"/>
      <c r="P11" s="1"/>
      <c r="Q11" s="1"/>
      <c r="R11" s="1"/>
    </row>
    <row r="12" spans="1:19" s="29" customFormat="1" ht="21" customHeight="1" x14ac:dyDescent="0.2">
      <c r="B12" s="20" t="s">
        <v>19</v>
      </c>
      <c r="C12" s="21" t="s">
        <v>20</v>
      </c>
      <c r="D12" s="22">
        <v>500</v>
      </c>
      <c r="E12" s="23" t="s">
        <v>21</v>
      </c>
      <c r="F12" s="24">
        <v>675000</v>
      </c>
      <c r="G12" s="25">
        <v>450</v>
      </c>
      <c r="H12" s="26">
        <f t="shared" si="1"/>
        <v>1000000</v>
      </c>
      <c r="I12" s="25">
        <v>400</v>
      </c>
      <c r="J12" s="30"/>
      <c r="K12" s="31"/>
      <c r="L12" s="31"/>
      <c r="M12" s="31"/>
    </row>
    <row r="13" spans="1:19" ht="15" customHeight="1" thickBot="1" x14ac:dyDescent="0.3">
      <c r="A13" s="1"/>
      <c r="B13" s="32" t="s">
        <v>22</v>
      </c>
      <c r="C13" s="33" t="s">
        <v>18</v>
      </c>
      <c r="D13" s="34">
        <v>100</v>
      </c>
      <c r="E13" s="35" t="s">
        <v>13</v>
      </c>
      <c r="F13" s="36">
        <f t="shared" si="0"/>
        <v>120000</v>
      </c>
      <c r="G13" s="37">
        <v>80</v>
      </c>
      <c r="H13" s="38">
        <f t="shared" si="1"/>
        <v>162500</v>
      </c>
      <c r="I13" s="37">
        <v>65</v>
      </c>
      <c r="J13" s="1"/>
      <c r="K13" s="1"/>
      <c r="L13" s="1"/>
      <c r="M13" s="1"/>
      <c r="N13" s="1"/>
      <c r="O13" s="1"/>
      <c r="P13" s="1"/>
      <c r="Q13" s="1"/>
      <c r="R13" s="1"/>
    </row>
    <row r="14" spans="1:19" ht="12" thickBot="1" x14ac:dyDescent="0.3">
      <c r="A14" s="1"/>
      <c r="B14" s="39"/>
      <c r="C14" s="40"/>
      <c r="D14" s="41"/>
      <c r="E14" s="42"/>
      <c r="F14" s="1"/>
      <c r="G14" s="43"/>
      <c r="H14" s="44"/>
      <c r="I14" s="43"/>
      <c r="J14" s="44"/>
      <c r="K14" s="1"/>
      <c r="L14" s="1"/>
      <c r="M14" s="1"/>
      <c r="N14" s="1"/>
      <c r="O14" s="1"/>
      <c r="P14" s="1"/>
      <c r="Q14" s="1"/>
      <c r="R14" s="1"/>
      <c r="S14" s="1"/>
    </row>
    <row r="15" spans="1:19" ht="15.75" customHeight="1" thickBot="1" x14ac:dyDescent="0.3">
      <c r="A15" s="1"/>
      <c r="B15" s="5" t="s">
        <v>23</v>
      </c>
      <c r="C15" s="6"/>
      <c r="D15" s="6"/>
      <c r="E15" s="6"/>
      <c r="F15" s="6"/>
      <c r="G15" s="6"/>
      <c r="H15" s="6"/>
      <c r="I15" s="7"/>
      <c r="J15" s="1"/>
      <c r="K15" s="1"/>
      <c r="L15" s="1"/>
      <c r="M15" s="1"/>
      <c r="N15" s="1"/>
      <c r="O15" s="1"/>
      <c r="P15" s="1"/>
      <c r="Q15" s="1"/>
      <c r="R15" s="1"/>
    </row>
    <row r="16" spans="1:19" x14ac:dyDescent="0.25">
      <c r="A16" s="1"/>
      <c r="B16" s="8" t="s">
        <v>3</v>
      </c>
      <c r="C16" s="9" t="s">
        <v>4</v>
      </c>
      <c r="D16" s="10" t="s">
        <v>5</v>
      </c>
      <c r="E16" s="13" t="s">
        <v>6</v>
      </c>
      <c r="F16" s="45" t="s">
        <v>24</v>
      </c>
      <c r="G16" s="13"/>
      <c r="H16" s="45" t="s">
        <v>25</v>
      </c>
      <c r="I16" s="13"/>
      <c r="J16" s="1"/>
      <c r="K16" s="1"/>
      <c r="L16" s="1"/>
      <c r="M16" s="1"/>
      <c r="N16" s="1"/>
      <c r="O16" s="1"/>
      <c r="P16" s="1"/>
      <c r="Q16" s="1"/>
      <c r="R16" s="1"/>
    </row>
    <row r="17" spans="1:20" ht="18" x14ac:dyDescent="0.25">
      <c r="A17" s="1"/>
      <c r="B17" s="14"/>
      <c r="C17" s="15"/>
      <c r="D17" s="16"/>
      <c r="E17" s="46"/>
      <c r="F17" s="47" t="s">
        <v>9</v>
      </c>
      <c r="G17" s="48" t="s">
        <v>26</v>
      </c>
      <c r="H17" s="18" t="s">
        <v>9</v>
      </c>
      <c r="I17" s="49" t="s">
        <v>27</v>
      </c>
      <c r="J17" s="1"/>
      <c r="K17" s="1"/>
      <c r="L17" s="1"/>
      <c r="M17" s="1"/>
      <c r="N17" s="1"/>
      <c r="O17" s="1"/>
      <c r="P17" s="1"/>
      <c r="Q17" s="1"/>
      <c r="R17" s="1"/>
    </row>
    <row r="18" spans="1:20" x14ac:dyDescent="0.25">
      <c r="A18" s="1"/>
      <c r="B18" s="20" t="s">
        <v>28</v>
      </c>
      <c r="C18" s="21" t="s">
        <v>29</v>
      </c>
      <c r="D18" s="22">
        <v>700</v>
      </c>
      <c r="E18" s="50" t="s">
        <v>30</v>
      </c>
      <c r="F18" s="26">
        <f t="shared" ref="F18:F19" si="2">G18*750</f>
        <v>450000</v>
      </c>
      <c r="G18" s="25">
        <v>600</v>
      </c>
      <c r="H18" s="26">
        <f t="shared" ref="H18:H19" si="3">I18*1500</f>
        <v>825000</v>
      </c>
      <c r="I18" s="25">
        <v>550</v>
      </c>
      <c r="J18" s="1"/>
      <c r="K18" s="1"/>
      <c r="L18" s="1"/>
      <c r="M18" s="1"/>
      <c r="N18" s="1"/>
      <c r="O18" s="1"/>
      <c r="P18" s="1"/>
      <c r="Q18" s="1"/>
      <c r="R18" s="1"/>
    </row>
    <row r="19" spans="1:20" ht="18.5" thickBot="1" x14ac:dyDescent="0.3">
      <c r="A19" s="1"/>
      <c r="B19" s="32" t="s">
        <v>31</v>
      </c>
      <c r="C19" s="33" t="s">
        <v>29</v>
      </c>
      <c r="D19" s="34">
        <v>700</v>
      </c>
      <c r="E19" s="51" t="s">
        <v>30</v>
      </c>
      <c r="F19" s="38">
        <f t="shared" si="2"/>
        <v>450000</v>
      </c>
      <c r="G19" s="37">
        <v>600</v>
      </c>
      <c r="H19" s="38">
        <f t="shared" si="3"/>
        <v>825000</v>
      </c>
      <c r="I19" s="37">
        <v>550</v>
      </c>
      <c r="J19" s="1"/>
      <c r="K19" s="1"/>
    </row>
    <row r="20" spans="1:20" x14ac:dyDescent="0.25">
      <c r="A20" s="1"/>
      <c r="B20" s="39" t="s">
        <v>32</v>
      </c>
      <c r="C20" s="40"/>
      <c r="D20" s="41"/>
      <c r="E20" s="42"/>
      <c r="F20" s="1"/>
      <c r="G20" s="43"/>
      <c r="H20" s="44"/>
      <c r="I20" s="43"/>
      <c r="J20" s="52"/>
      <c r="K20" s="52"/>
      <c r="L20" s="53"/>
      <c r="M20" s="52"/>
      <c r="N20" s="52"/>
      <c r="O20" s="52"/>
      <c r="P20" s="54"/>
      <c r="Q20" s="1"/>
      <c r="R20" s="1"/>
      <c r="S20" s="1"/>
    </row>
    <row r="21" spans="1:20" ht="12" thickBot="1" x14ac:dyDescent="0.3">
      <c r="A21" s="1"/>
      <c r="B21" s="39"/>
      <c r="C21" s="40"/>
      <c r="D21" s="41"/>
      <c r="E21" s="42"/>
      <c r="F21" s="1"/>
      <c r="G21" s="43"/>
      <c r="H21" s="44"/>
      <c r="I21" s="43"/>
      <c r="J21" s="44"/>
      <c r="K21" s="1"/>
      <c r="L21" s="1"/>
      <c r="M21" s="1"/>
      <c r="N21" s="1"/>
      <c r="O21" s="1"/>
      <c r="P21" s="1"/>
      <c r="Q21" s="1"/>
      <c r="R21" s="1"/>
      <c r="S21" s="1"/>
    </row>
    <row r="22" spans="1:20" ht="12" thickBot="1" x14ac:dyDescent="0.3">
      <c r="A22" s="1"/>
      <c r="B22" s="5" t="s">
        <v>33</v>
      </c>
      <c r="C22" s="6"/>
      <c r="D22" s="6"/>
      <c r="E22" s="6"/>
      <c r="F22" s="6"/>
      <c r="G22" s="6"/>
      <c r="H22" s="6"/>
      <c r="I22" s="6"/>
      <c r="J22" s="7"/>
      <c r="K22" s="1"/>
      <c r="L22" s="1"/>
      <c r="M22" s="1"/>
      <c r="N22" s="1"/>
      <c r="O22" s="1"/>
      <c r="P22" s="1"/>
      <c r="Q22" s="1"/>
      <c r="R22" s="1"/>
      <c r="S22" s="1"/>
    </row>
    <row r="23" spans="1:20" ht="12" thickBot="1" x14ac:dyDescent="0.3">
      <c r="A23" s="1"/>
      <c r="B23" s="55" t="s">
        <v>34</v>
      </c>
      <c r="C23" s="56" t="s">
        <v>4</v>
      </c>
      <c r="D23" s="56" t="s">
        <v>35</v>
      </c>
      <c r="E23" s="56" t="s">
        <v>36</v>
      </c>
      <c r="F23" s="57" t="s">
        <v>5</v>
      </c>
      <c r="G23" s="58"/>
      <c r="H23" s="56" t="s">
        <v>37</v>
      </c>
      <c r="I23" s="56" t="s">
        <v>38</v>
      </c>
      <c r="J23" s="59" t="s">
        <v>39</v>
      </c>
      <c r="K23" s="1"/>
      <c r="L23" s="1"/>
      <c r="M23" s="1"/>
      <c r="N23" s="1"/>
      <c r="O23" s="1"/>
      <c r="P23" s="1"/>
      <c r="Q23" s="1"/>
      <c r="R23" s="1"/>
      <c r="S23" s="1"/>
    </row>
    <row r="24" spans="1:20" ht="18" x14ac:dyDescent="0.25">
      <c r="A24" s="1"/>
      <c r="B24" s="60" t="s">
        <v>40</v>
      </c>
      <c r="C24" s="61" t="s">
        <v>41</v>
      </c>
      <c r="D24" s="61" t="s">
        <v>42</v>
      </c>
      <c r="E24" s="62" t="s">
        <v>43</v>
      </c>
      <c r="F24" s="63">
        <v>1200</v>
      </c>
      <c r="G24" s="63"/>
      <c r="H24" s="64">
        <v>100000</v>
      </c>
      <c r="I24" s="64">
        <v>30000</v>
      </c>
      <c r="J24" s="65">
        <f>F24*H24/1000</f>
        <v>120000</v>
      </c>
      <c r="K24" s="66"/>
      <c r="L24" s="67"/>
      <c r="M24" s="68"/>
      <c r="N24" s="1"/>
      <c r="O24" s="1"/>
      <c r="P24" s="1"/>
      <c r="Q24" s="1"/>
      <c r="R24" s="1"/>
      <c r="S24" s="1"/>
      <c r="T24" s="1"/>
    </row>
    <row r="25" spans="1:20" ht="18" x14ac:dyDescent="0.25">
      <c r="A25" s="1"/>
      <c r="B25" s="69" t="s">
        <v>44</v>
      </c>
      <c r="C25" s="70" t="s">
        <v>45</v>
      </c>
      <c r="D25" s="70" t="s">
        <v>42</v>
      </c>
      <c r="E25" s="71" t="s">
        <v>43</v>
      </c>
      <c r="F25" s="72">
        <v>1100</v>
      </c>
      <c r="G25" s="73"/>
      <c r="H25" s="74">
        <v>300000</v>
      </c>
      <c r="I25" s="74">
        <v>100000</v>
      </c>
      <c r="J25" s="75">
        <f t="shared" ref="J25:J26" si="4">F25*H25/1000</f>
        <v>330000</v>
      </c>
      <c r="K25" s="76"/>
      <c r="L25" s="77"/>
      <c r="M25" s="1"/>
      <c r="N25" s="77"/>
      <c r="O25" s="1"/>
      <c r="P25" s="1"/>
      <c r="Q25" s="1"/>
      <c r="R25" s="1"/>
      <c r="S25" s="1"/>
    </row>
    <row r="26" spans="1:20" ht="18.5" thickBot="1" x14ac:dyDescent="0.3">
      <c r="A26" s="1"/>
      <c r="B26" s="78" t="s">
        <v>46</v>
      </c>
      <c r="C26" s="79" t="s">
        <v>45</v>
      </c>
      <c r="D26" s="79" t="s">
        <v>47</v>
      </c>
      <c r="E26" s="80" t="s">
        <v>43</v>
      </c>
      <c r="F26" s="81">
        <v>1000</v>
      </c>
      <c r="G26" s="81"/>
      <c r="H26" s="82">
        <v>500000</v>
      </c>
      <c r="I26" s="82">
        <v>150000</v>
      </c>
      <c r="J26" s="83">
        <f t="shared" si="4"/>
        <v>500000</v>
      </c>
      <c r="K26" s="76"/>
      <c r="L26" s="1"/>
      <c r="M26" s="1"/>
      <c r="N26" s="1"/>
      <c r="O26" s="1"/>
      <c r="P26" s="1"/>
      <c r="Q26" s="1"/>
      <c r="R26" s="1"/>
      <c r="S26" s="1"/>
    </row>
    <row r="27" spans="1:20" ht="12" thickBot="1" x14ac:dyDescent="0.3">
      <c r="A27" s="1"/>
      <c r="B27" s="84"/>
      <c r="C27" s="85"/>
      <c r="D27" s="85"/>
      <c r="E27" s="86"/>
      <c r="F27" s="87"/>
      <c r="G27" s="87"/>
      <c r="H27" s="88"/>
      <c r="I27" s="88"/>
      <c r="J27" s="89"/>
      <c r="K27" s="1"/>
      <c r="L27" s="1"/>
      <c r="M27" s="1"/>
      <c r="N27" s="1"/>
      <c r="O27" s="1"/>
      <c r="P27" s="1"/>
      <c r="Q27" s="1"/>
      <c r="R27" s="1"/>
      <c r="S27" s="1"/>
    </row>
    <row r="28" spans="1:20" ht="15" customHeight="1" thickBot="1" x14ac:dyDescent="0.3">
      <c r="A28" s="1"/>
      <c r="B28" s="5" t="s">
        <v>48</v>
      </c>
      <c r="C28" s="6"/>
      <c r="D28" s="6"/>
      <c r="E28" s="6"/>
      <c r="F28" s="6"/>
      <c r="G28" s="6"/>
      <c r="H28" s="6"/>
      <c r="I28" s="7"/>
      <c r="J28" s="1"/>
      <c r="K28" s="1"/>
      <c r="L28" s="1"/>
      <c r="M28" s="1"/>
      <c r="N28" s="1"/>
      <c r="O28" s="1"/>
      <c r="P28" s="1"/>
      <c r="Q28" s="1"/>
      <c r="R28" s="1"/>
    </row>
    <row r="29" spans="1:20" x14ac:dyDescent="0.25">
      <c r="A29" s="1"/>
      <c r="B29" s="90" t="s">
        <v>3</v>
      </c>
      <c r="C29" s="9" t="s">
        <v>4</v>
      </c>
      <c r="D29" s="9" t="s">
        <v>5</v>
      </c>
      <c r="E29" s="91" t="s">
        <v>6</v>
      </c>
      <c r="F29" s="92" t="s">
        <v>49</v>
      </c>
      <c r="G29" s="93"/>
      <c r="H29" s="92" t="s">
        <v>50</v>
      </c>
      <c r="I29" s="93"/>
      <c r="J29" s="1"/>
      <c r="K29" s="1"/>
      <c r="L29" s="1"/>
      <c r="M29" s="1"/>
      <c r="N29" s="1"/>
      <c r="O29" s="1"/>
      <c r="P29" s="1"/>
      <c r="Q29" s="1"/>
      <c r="R29" s="1"/>
    </row>
    <row r="30" spans="1:20" ht="18" customHeight="1" thickBot="1" x14ac:dyDescent="0.3">
      <c r="A30" s="1"/>
      <c r="B30" s="94"/>
      <c r="C30" s="95"/>
      <c r="D30" s="95"/>
      <c r="E30" s="96"/>
      <c r="F30" s="97" t="s">
        <v>9</v>
      </c>
      <c r="G30" s="19" t="s">
        <v>10</v>
      </c>
      <c r="H30" s="97" t="s">
        <v>9</v>
      </c>
      <c r="I30" s="19" t="s">
        <v>10</v>
      </c>
    </row>
    <row r="31" spans="1:20" ht="12" thickBot="1" x14ac:dyDescent="0.3">
      <c r="A31" s="1"/>
      <c r="B31" s="98" t="s">
        <v>51</v>
      </c>
      <c r="C31" s="99" t="s">
        <v>12</v>
      </c>
      <c r="D31" s="100">
        <v>200</v>
      </c>
      <c r="E31" s="101" t="s">
        <v>21</v>
      </c>
      <c r="F31" s="102">
        <f t="shared" ref="F31" si="5">G31*500</f>
        <v>87500</v>
      </c>
      <c r="G31" s="103">
        <v>175</v>
      </c>
      <c r="H31" s="102">
        <f t="shared" ref="H31" si="6">I31*750</f>
        <v>150000</v>
      </c>
      <c r="I31" s="103">
        <v>200</v>
      </c>
    </row>
    <row r="32" spans="1:20" ht="13" thickBot="1" x14ac:dyDescent="0.3">
      <c r="A32" s="1"/>
      <c r="B32" s="39"/>
      <c r="C32" s="40"/>
      <c r="D32" s="41"/>
      <c r="E32" s="42"/>
      <c r="F32" s="1"/>
      <c r="G32" s="43"/>
      <c r="H32" s="44"/>
      <c r="I32" s="44"/>
      <c r="J32" s="104" t="s">
        <v>52</v>
      </c>
      <c r="K32" s="1"/>
      <c r="L32" s="1"/>
      <c r="M32" s="1"/>
      <c r="N32" s="1"/>
      <c r="O32" s="1"/>
      <c r="P32" s="1"/>
      <c r="Q32" s="1"/>
      <c r="R32" s="1"/>
      <c r="S32" s="1"/>
    </row>
    <row r="33" spans="1:20" ht="15" customHeight="1" thickBot="1" x14ac:dyDescent="0.3">
      <c r="A33" s="1"/>
      <c r="B33" s="5" t="s">
        <v>53</v>
      </c>
      <c r="C33" s="6"/>
      <c r="D33" s="6"/>
      <c r="E33" s="6"/>
      <c r="F33" s="6"/>
      <c r="G33" s="6"/>
      <c r="H33" s="6"/>
      <c r="I33" s="7"/>
      <c r="J33" s="105"/>
      <c r="K33" s="105"/>
      <c r="L33" s="1"/>
      <c r="M33" s="1"/>
      <c r="N33" s="1"/>
      <c r="O33" s="1"/>
      <c r="P33" s="1"/>
      <c r="Q33" s="1"/>
      <c r="R33" s="1"/>
    </row>
    <row r="34" spans="1:20" x14ac:dyDescent="0.25">
      <c r="A34" s="1"/>
      <c r="B34" s="90" t="s">
        <v>3</v>
      </c>
      <c r="C34" s="9" t="s">
        <v>4</v>
      </c>
      <c r="D34" s="9" t="s">
        <v>5</v>
      </c>
      <c r="E34" s="91" t="s">
        <v>6</v>
      </c>
      <c r="F34" s="92" t="s">
        <v>49</v>
      </c>
      <c r="G34" s="93"/>
      <c r="H34" s="92" t="s">
        <v>54</v>
      </c>
      <c r="I34" s="93"/>
      <c r="J34" s="105"/>
      <c r="K34" s="105"/>
      <c r="L34" s="105"/>
      <c r="M34" s="1"/>
      <c r="N34" s="1"/>
      <c r="O34" s="1"/>
      <c r="P34" s="1"/>
      <c r="Q34" s="1"/>
      <c r="R34" s="1"/>
    </row>
    <row r="35" spans="1:20" s="29" customFormat="1" ht="16.5" customHeight="1" thickBot="1" x14ac:dyDescent="0.25">
      <c r="A35" s="1"/>
      <c r="B35" s="106"/>
      <c r="C35" s="107"/>
      <c r="D35" s="107"/>
      <c r="E35" s="108"/>
      <c r="F35" s="109" t="s">
        <v>9</v>
      </c>
      <c r="G35" s="110" t="s">
        <v>10</v>
      </c>
      <c r="H35" s="109" t="s">
        <v>9</v>
      </c>
      <c r="I35" s="110" t="s">
        <v>10</v>
      </c>
      <c r="J35" s="105"/>
      <c r="K35" s="105"/>
      <c r="L35" s="105"/>
      <c r="M35" s="105"/>
      <c r="N35" s="105"/>
      <c r="O35" s="105"/>
      <c r="P35" s="105"/>
      <c r="Q35" s="105"/>
      <c r="R35" s="105"/>
      <c r="S35" s="105"/>
    </row>
    <row r="36" spans="1:20" s="29" customFormat="1" ht="27.75" customHeight="1" thickBot="1" x14ac:dyDescent="0.25">
      <c r="A36" s="1"/>
      <c r="B36" s="98" t="s">
        <v>55</v>
      </c>
      <c r="C36" s="99" t="s">
        <v>56</v>
      </c>
      <c r="D36" s="100">
        <v>1000</v>
      </c>
      <c r="E36" s="101" t="s">
        <v>13</v>
      </c>
      <c r="F36" s="111">
        <f>G36*500</f>
        <v>450000</v>
      </c>
      <c r="G36" s="112">
        <v>900</v>
      </c>
      <c r="H36" s="111">
        <f>I36*1000</f>
        <v>800000</v>
      </c>
      <c r="I36" s="112">
        <v>800</v>
      </c>
      <c r="J36" s="105"/>
      <c r="K36" s="105"/>
      <c r="L36" s="105"/>
      <c r="M36" s="105"/>
      <c r="N36" s="105"/>
      <c r="O36" s="105"/>
      <c r="P36" s="105"/>
      <c r="Q36" s="105"/>
      <c r="R36" s="105"/>
    </row>
    <row r="37" spans="1:20" s="29" customFormat="1" ht="10.9" customHeight="1" thickBot="1" x14ac:dyDescent="0.25">
      <c r="A37" s="1"/>
      <c r="B37" s="113"/>
      <c r="C37" s="114"/>
      <c r="D37" s="43"/>
      <c r="E37" s="86"/>
      <c r="F37" s="115"/>
      <c r="G37" s="43"/>
      <c r="H37" s="43"/>
      <c r="I37" s="116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</row>
    <row r="38" spans="1:20" s="29" customFormat="1" ht="29.25" customHeight="1" thickBot="1" x14ac:dyDescent="0.25">
      <c r="A38" s="1"/>
      <c r="B38" s="5" t="s">
        <v>57</v>
      </c>
      <c r="C38" s="6"/>
      <c r="D38" s="6"/>
      <c r="E38" s="6"/>
      <c r="F38" s="6"/>
      <c r="G38" s="6"/>
      <c r="H38" s="6"/>
      <c r="I38" s="7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</row>
    <row r="39" spans="1:20" s="29" customFormat="1" ht="30.75" customHeight="1" thickBot="1" x14ac:dyDescent="0.25">
      <c r="A39" s="1"/>
      <c r="B39" s="117" t="s">
        <v>58</v>
      </c>
      <c r="C39" s="118" t="s">
        <v>59</v>
      </c>
      <c r="D39" s="118" t="s">
        <v>60</v>
      </c>
      <c r="E39" s="119" t="s">
        <v>61</v>
      </c>
      <c r="F39" s="120" t="s">
        <v>62</v>
      </c>
      <c r="G39" s="121"/>
      <c r="H39" s="119" t="s">
        <v>63</v>
      </c>
      <c r="I39" s="122" t="s">
        <v>64</v>
      </c>
      <c r="J39" s="105"/>
      <c r="K39" s="105"/>
      <c r="L39" s="105"/>
      <c r="M39" s="105"/>
      <c r="N39" s="105"/>
      <c r="O39" s="105"/>
      <c r="P39" s="105"/>
      <c r="Q39" s="105"/>
      <c r="R39" s="105"/>
      <c r="S39" s="105"/>
    </row>
    <row r="40" spans="1:20" s="29" customFormat="1" ht="30.75" customHeight="1" x14ac:dyDescent="0.2">
      <c r="A40" s="1"/>
      <c r="B40" s="123" t="s">
        <v>65</v>
      </c>
      <c r="C40" s="124" t="s">
        <v>66</v>
      </c>
      <c r="D40" s="125" t="s">
        <v>67</v>
      </c>
      <c r="E40" s="126">
        <v>300000</v>
      </c>
      <c r="F40" s="127">
        <v>75000</v>
      </c>
      <c r="G40" s="127"/>
      <c r="H40" s="128" t="s">
        <v>68</v>
      </c>
      <c r="I40" s="129" t="s">
        <v>69</v>
      </c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</row>
    <row r="41" spans="1:20" s="29" customFormat="1" ht="30.75" customHeight="1" x14ac:dyDescent="0.2">
      <c r="A41" s="1"/>
      <c r="B41" s="130" t="s">
        <v>70</v>
      </c>
      <c r="C41" s="131" t="s">
        <v>71</v>
      </c>
      <c r="D41" s="132" t="s">
        <v>72</v>
      </c>
      <c r="E41" s="133">
        <v>1000000</v>
      </c>
      <c r="F41" s="134">
        <v>350000</v>
      </c>
      <c r="G41" s="135"/>
      <c r="H41" s="136" t="s">
        <v>73</v>
      </c>
      <c r="I41" s="137" t="s">
        <v>74</v>
      </c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</row>
    <row r="42" spans="1:20" s="144" customFormat="1" ht="57" customHeight="1" thickBot="1" x14ac:dyDescent="0.25">
      <c r="A42" s="1"/>
      <c r="B42" s="138" t="s">
        <v>75</v>
      </c>
      <c r="C42" s="139" t="s">
        <v>71</v>
      </c>
      <c r="D42" s="140" t="s">
        <v>76</v>
      </c>
      <c r="E42" s="141">
        <v>1500000</v>
      </c>
      <c r="F42" s="142">
        <v>500000</v>
      </c>
      <c r="G42" s="142"/>
      <c r="H42" s="141" t="s">
        <v>77</v>
      </c>
      <c r="I42" s="143" t="s">
        <v>74</v>
      </c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</row>
    <row r="43" spans="1:20" s="29" customFormat="1" ht="12.5" customHeight="1" x14ac:dyDescent="0.3">
      <c r="A43" s="145"/>
      <c r="B43" s="146" t="s">
        <v>78</v>
      </c>
      <c r="C43" s="147"/>
      <c r="D43" s="148"/>
      <c r="E43" s="149"/>
      <c r="F43" s="149"/>
      <c r="G43" s="149"/>
      <c r="H43" s="150"/>
      <c r="I43" s="1"/>
      <c r="J43" s="145"/>
      <c r="K43" s="151"/>
      <c r="L43" s="105"/>
      <c r="M43" s="105"/>
      <c r="N43" s="105"/>
      <c r="O43" s="105"/>
      <c r="P43" s="105"/>
      <c r="Q43" s="105"/>
      <c r="R43" s="105"/>
      <c r="S43" s="105"/>
      <c r="T43" s="105"/>
    </row>
    <row r="44" spans="1:20" s="144" customFormat="1" ht="21" customHeight="1" thickBot="1" x14ac:dyDescent="0.25">
      <c r="A44" s="1"/>
      <c r="B44" s="152"/>
      <c r="C44" s="147"/>
      <c r="D44" s="148"/>
      <c r="E44" s="149"/>
      <c r="F44" s="149"/>
      <c r="G44" s="149"/>
      <c r="H44" s="150"/>
      <c r="I44" s="1"/>
      <c r="J44" s="29"/>
      <c r="K44" s="105"/>
      <c r="L44" s="105"/>
      <c r="M44" s="105"/>
      <c r="N44" s="105"/>
      <c r="O44" s="105"/>
      <c r="P44" s="105"/>
      <c r="Q44" s="105"/>
      <c r="R44" s="105"/>
      <c r="S44" s="105"/>
      <c r="T44" s="105"/>
    </row>
    <row r="45" spans="1:20" s="144" customFormat="1" ht="9.5" thickBot="1" x14ac:dyDescent="0.25">
      <c r="A45" s="1"/>
      <c r="B45" s="5" t="s">
        <v>79</v>
      </c>
      <c r="C45" s="6"/>
      <c r="D45" s="7"/>
      <c r="E45" s="153"/>
      <c r="F45" s="153"/>
      <c r="G45" s="153"/>
      <c r="H45" s="153"/>
      <c r="I45" s="1"/>
      <c r="J45" s="145"/>
      <c r="K45" s="105"/>
      <c r="L45" s="105"/>
      <c r="M45" s="105"/>
      <c r="N45" s="105"/>
      <c r="O45" s="105"/>
      <c r="P45" s="105"/>
      <c r="Q45" s="105"/>
      <c r="R45" s="105"/>
      <c r="S45" s="105"/>
      <c r="T45" s="105"/>
    </row>
    <row r="46" spans="1:20" s="29" customFormat="1" ht="18" customHeight="1" x14ac:dyDescent="0.2">
      <c r="A46" s="1"/>
      <c r="B46" s="154" t="s">
        <v>80</v>
      </c>
      <c r="C46" s="155" t="s">
        <v>81</v>
      </c>
      <c r="D46" s="156" t="s">
        <v>82</v>
      </c>
      <c r="E46" s="157"/>
      <c r="F46" s="157"/>
      <c r="G46" s="157"/>
      <c r="H46" s="157"/>
      <c r="I46" s="1"/>
      <c r="J46" s="145"/>
      <c r="K46" s="105"/>
      <c r="L46" s="105"/>
      <c r="M46" s="105"/>
      <c r="N46" s="105"/>
      <c r="O46" s="105"/>
      <c r="P46" s="105"/>
      <c r="Q46" s="105"/>
      <c r="R46" s="105"/>
      <c r="S46" s="105"/>
      <c r="T46" s="105"/>
    </row>
    <row r="47" spans="1:20" s="29" customFormat="1" ht="18.75" customHeight="1" thickBot="1" x14ac:dyDescent="0.25">
      <c r="A47" s="1"/>
      <c r="B47" s="158" t="s">
        <v>83</v>
      </c>
      <c r="C47" s="159">
        <v>35000</v>
      </c>
      <c r="D47" s="160" t="s">
        <v>84</v>
      </c>
      <c r="E47" s="43"/>
      <c r="F47" s="43"/>
      <c r="G47" s="43"/>
      <c r="H47" s="41"/>
      <c r="I47" s="1"/>
      <c r="J47" s="145"/>
      <c r="K47" s="105"/>
      <c r="L47" s="105"/>
      <c r="M47" s="105"/>
      <c r="N47" s="105"/>
      <c r="O47" s="105"/>
      <c r="P47" s="105"/>
      <c r="Q47" s="105"/>
      <c r="R47" s="105"/>
      <c r="S47" s="105"/>
      <c r="T47" s="105"/>
    </row>
    <row r="48" spans="1:20" s="29" customFormat="1" ht="15" customHeight="1" thickBot="1" x14ac:dyDescent="0.25">
      <c r="A48" s="1"/>
      <c r="B48" s="152"/>
      <c r="C48" s="149"/>
      <c r="D48" s="41"/>
      <c r="E48" s="43"/>
      <c r="F48" s="43"/>
      <c r="G48" s="43"/>
      <c r="H48" s="41"/>
      <c r="I48" s="1"/>
      <c r="J48" s="145"/>
      <c r="K48" s="105"/>
      <c r="L48" s="105"/>
      <c r="M48" s="105"/>
      <c r="N48" s="105"/>
      <c r="O48" s="105"/>
      <c r="P48" s="105"/>
      <c r="Q48" s="105"/>
      <c r="R48" s="105"/>
      <c r="S48" s="105"/>
      <c r="T48" s="105"/>
    </row>
    <row r="49" spans="1:20" s="144" customFormat="1" ht="22" customHeight="1" x14ac:dyDescent="0.2">
      <c r="A49" s="1"/>
      <c r="B49" s="161" t="s">
        <v>85</v>
      </c>
      <c r="C49" s="162"/>
      <c r="D49" s="162"/>
      <c r="E49" s="162"/>
      <c r="F49" s="162"/>
      <c r="G49" s="163"/>
      <c r="H49" s="161" t="s">
        <v>86</v>
      </c>
      <c r="I49" s="162"/>
      <c r="J49" s="163"/>
      <c r="K49" s="105"/>
      <c r="L49" s="105"/>
      <c r="M49" s="105"/>
      <c r="N49" s="105"/>
      <c r="O49" s="105"/>
      <c r="P49" s="105"/>
      <c r="Q49" s="105"/>
    </row>
    <row r="50" spans="1:20" s="144" customFormat="1" ht="28" customHeight="1" thickBot="1" x14ac:dyDescent="0.25">
      <c r="A50" s="1"/>
      <c r="B50" s="164" t="s">
        <v>3</v>
      </c>
      <c r="C50" s="165" t="s">
        <v>87</v>
      </c>
      <c r="D50" s="166" t="s">
        <v>88</v>
      </c>
      <c r="E50" s="166" t="s">
        <v>38</v>
      </c>
      <c r="F50" s="165" t="s">
        <v>82</v>
      </c>
      <c r="G50" s="167" t="s">
        <v>89</v>
      </c>
      <c r="H50" s="164" t="s">
        <v>90</v>
      </c>
      <c r="I50" s="165" t="s">
        <v>82</v>
      </c>
      <c r="J50" s="168" t="s">
        <v>91</v>
      </c>
      <c r="K50" s="105"/>
      <c r="L50" s="105"/>
      <c r="M50" s="105"/>
      <c r="N50" s="105"/>
      <c r="O50" s="105"/>
      <c r="P50" s="105"/>
      <c r="Q50" s="105"/>
    </row>
    <row r="51" spans="1:20" s="144" customFormat="1" ht="20.25" customHeight="1" x14ac:dyDescent="0.2">
      <c r="A51" s="1"/>
      <c r="B51" s="169" t="s">
        <v>92</v>
      </c>
      <c r="C51" s="170">
        <f>C52+C56</f>
        <v>187000</v>
      </c>
      <c r="D51" s="171" t="s">
        <v>93</v>
      </c>
      <c r="E51" s="170">
        <f>E52+E56</f>
        <v>10000</v>
      </c>
      <c r="F51" s="172">
        <v>80000</v>
      </c>
      <c r="G51" s="173">
        <v>5000</v>
      </c>
      <c r="H51" s="174">
        <f>(I51/500)*1000</f>
        <v>48000</v>
      </c>
      <c r="I51" s="172">
        <f>(F51*1.3)-F51</f>
        <v>24000</v>
      </c>
      <c r="J51" s="175">
        <f t="shared" ref="J51:J56" si="7">E51+H51</f>
        <v>58000</v>
      </c>
      <c r="K51" s="115"/>
      <c r="L51" s="105"/>
      <c r="M51" s="105"/>
      <c r="N51" s="105"/>
      <c r="O51" s="105"/>
      <c r="P51" s="105"/>
      <c r="Q51" s="105"/>
      <c r="R51" s="105"/>
      <c r="S51" s="105"/>
      <c r="T51" s="105"/>
    </row>
    <row r="52" spans="1:20" s="144" customFormat="1" ht="20.25" customHeight="1" x14ac:dyDescent="0.25">
      <c r="A52" s="1"/>
      <c r="B52" s="176" t="s">
        <v>94</v>
      </c>
      <c r="C52" s="177">
        <v>105000</v>
      </c>
      <c r="D52" s="178" t="s">
        <v>95</v>
      </c>
      <c r="E52" s="179">
        <v>5000</v>
      </c>
      <c r="F52" s="180">
        <v>50000</v>
      </c>
      <c r="G52" s="181">
        <v>5000</v>
      </c>
      <c r="H52" s="182">
        <f t="shared" ref="H52:H56" si="8">(I52/500)*1000</f>
        <v>30000</v>
      </c>
      <c r="I52" s="180">
        <f>(F52*1.3)-F52</f>
        <v>15000</v>
      </c>
      <c r="J52" s="183">
        <f t="shared" si="7"/>
        <v>35000</v>
      </c>
      <c r="K52" s="184"/>
      <c r="L52" s="105"/>
      <c r="M52" s="105"/>
      <c r="N52" s="105"/>
      <c r="O52" s="105"/>
      <c r="P52" s="105"/>
      <c r="Q52" s="105"/>
      <c r="R52" s="105"/>
      <c r="S52" s="105"/>
      <c r="T52" s="105"/>
    </row>
    <row r="53" spans="1:20" s="29" customFormat="1" ht="32.25" customHeight="1" x14ac:dyDescent="0.2">
      <c r="B53" s="176" t="s">
        <v>96</v>
      </c>
      <c r="C53" s="185">
        <f>C52</f>
        <v>105000</v>
      </c>
      <c r="D53" s="178" t="s">
        <v>97</v>
      </c>
      <c r="E53" s="179">
        <f>E52</f>
        <v>5000</v>
      </c>
      <c r="F53" s="180">
        <v>30000</v>
      </c>
      <c r="G53" s="181">
        <v>5000</v>
      </c>
      <c r="H53" s="182">
        <f>(I53/500)*1000</f>
        <v>18000</v>
      </c>
      <c r="I53" s="180">
        <f t="shared" ref="I53" si="9">(F53*1.3)-F53</f>
        <v>9000</v>
      </c>
      <c r="J53" s="183">
        <f t="shared" si="7"/>
        <v>23000</v>
      </c>
      <c r="K53" s="151"/>
      <c r="L53" s="105"/>
      <c r="M53" s="105"/>
      <c r="N53" s="105"/>
      <c r="O53" s="105"/>
      <c r="P53" s="105"/>
      <c r="Q53" s="105"/>
      <c r="R53" s="105"/>
      <c r="S53" s="105"/>
      <c r="T53" s="105"/>
    </row>
    <row r="54" spans="1:20" s="144" customFormat="1" ht="32.5" customHeight="1" x14ac:dyDescent="0.25">
      <c r="A54" s="1"/>
      <c r="B54" s="186" t="s">
        <v>98</v>
      </c>
      <c r="C54" s="187">
        <f>C52</f>
        <v>105000</v>
      </c>
      <c r="D54" s="188" t="s">
        <v>93</v>
      </c>
      <c r="E54" s="189">
        <f>E52</f>
        <v>5000</v>
      </c>
      <c r="F54" s="180">
        <v>60000</v>
      </c>
      <c r="G54" s="190">
        <v>10000</v>
      </c>
      <c r="H54" s="182">
        <f>(I54/500)*1000</f>
        <v>36000</v>
      </c>
      <c r="I54" s="180">
        <f>(F54*1.3)-F54</f>
        <v>18000</v>
      </c>
      <c r="J54" s="183">
        <f t="shared" si="7"/>
        <v>41000</v>
      </c>
      <c r="K54" s="184" t="s">
        <v>99</v>
      </c>
      <c r="L54" s="105"/>
      <c r="M54" s="105"/>
      <c r="N54" s="105"/>
      <c r="O54" s="105"/>
      <c r="P54" s="105"/>
      <c r="Q54" s="105"/>
      <c r="R54" s="105"/>
      <c r="S54" s="105"/>
      <c r="T54" s="105"/>
    </row>
    <row r="55" spans="1:20" s="29" customFormat="1" ht="32.25" customHeight="1" x14ac:dyDescent="0.2">
      <c r="B55" s="176" t="s">
        <v>100</v>
      </c>
      <c r="C55" s="177">
        <f>C52</f>
        <v>105000</v>
      </c>
      <c r="D55" s="178" t="s">
        <v>95</v>
      </c>
      <c r="E55" s="178">
        <f>E52</f>
        <v>5000</v>
      </c>
      <c r="F55" s="191">
        <v>40000</v>
      </c>
      <c r="G55" s="192">
        <v>15000</v>
      </c>
      <c r="H55" s="193">
        <v>0</v>
      </c>
      <c r="I55" s="194">
        <v>0</v>
      </c>
      <c r="J55" s="195">
        <v>0</v>
      </c>
      <c r="K55" s="151"/>
      <c r="L55" s="105"/>
      <c r="M55" s="105"/>
      <c r="N55" s="105"/>
      <c r="O55" s="105"/>
      <c r="P55" s="105"/>
      <c r="Q55" s="105"/>
      <c r="R55" s="105"/>
      <c r="S55" s="105"/>
      <c r="T55" s="105"/>
    </row>
    <row r="56" spans="1:20" s="144" customFormat="1" ht="20.25" customHeight="1" x14ac:dyDescent="0.25">
      <c r="A56" s="1"/>
      <c r="B56" s="176" t="s">
        <v>101</v>
      </c>
      <c r="C56" s="177">
        <v>82000</v>
      </c>
      <c r="D56" s="178" t="s">
        <v>95</v>
      </c>
      <c r="E56" s="179">
        <v>5000</v>
      </c>
      <c r="F56" s="180">
        <v>40000</v>
      </c>
      <c r="G56" s="181">
        <v>5000</v>
      </c>
      <c r="H56" s="182">
        <f t="shared" si="8"/>
        <v>24000</v>
      </c>
      <c r="I56" s="180">
        <f>(F56*1.3)-F56</f>
        <v>12000</v>
      </c>
      <c r="J56" s="183">
        <f t="shared" si="7"/>
        <v>29000</v>
      </c>
      <c r="K56" s="184"/>
      <c r="L56" s="105"/>
      <c r="M56" s="105"/>
      <c r="N56" s="105"/>
      <c r="O56" s="105"/>
      <c r="P56" s="105"/>
      <c r="Q56" s="105"/>
      <c r="R56" s="105"/>
      <c r="S56" s="105"/>
      <c r="T56" s="105"/>
    </row>
    <row r="57" spans="1:20" s="196" customFormat="1" ht="34.5" customHeight="1" x14ac:dyDescent="0.35">
      <c r="B57" s="197" t="s">
        <v>102</v>
      </c>
      <c r="C57" s="198">
        <f>C51</f>
        <v>187000</v>
      </c>
      <c r="D57" s="198" t="s">
        <v>95</v>
      </c>
      <c r="E57" s="198">
        <f>E51</f>
        <v>10000</v>
      </c>
      <c r="F57" s="180">
        <v>150000</v>
      </c>
      <c r="G57" s="199">
        <v>5000</v>
      </c>
      <c r="H57" s="200">
        <f>(I57/500)*1000</f>
        <v>90000</v>
      </c>
      <c r="I57" s="180">
        <f t="shared" ref="I57" si="10">(F57*1.3)-F57</f>
        <v>45000</v>
      </c>
      <c r="J57" s="201">
        <f>E57+H57</f>
        <v>100000</v>
      </c>
      <c r="K57" s="184"/>
    </row>
    <row r="58" spans="1:20" s="144" customFormat="1" ht="32.5" customHeight="1" x14ac:dyDescent="0.25">
      <c r="A58" s="1"/>
      <c r="B58" s="197" t="s">
        <v>103</v>
      </c>
      <c r="C58" s="198">
        <v>50000</v>
      </c>
      <c r="D58" s="198" t="s">
        <v>104</v>
      </c>
      <c r="E58" s="198">
        <v>25000</v>
      </c>
      <c r="F58" s="180">
        <v>35000</v>
      </c>
      <c r="G58" s="199">
        <v>5000</v>
      </c>
      <c r="H58" s="200">
        <v>0</v>
      </c>
      <c r="I58" s="180">
        <v>0</v>
      </c>
      <c r="J58" s="201">
        <v>0</v>
      </c>
      <c r="K58" s="184"/>
      <c r="L58" s="105"/>
      <c r="M58" s="105"/>
      <c r="N58" s="105"/>
      <c r="O58" s="105"/>
      <c r="P58" s="105"/>
      <c r="Q58" s="105"/>
      <c r="R58" s="105"/>
      <c r="S58" s="105"/>
      <c r="T58" s="105"/>
    </row>
    <row r="59" spans="1:20" s="29" customFormat="1" ht="32.25" customHeight="1" thickBot="1" x14ac:dyDescent="0.3">
      <c r="A59" s="1"/>
      <c r="B59" s="202" t="s">
        <v>105</v>
      </c>
      <c r="C59" s="203">
        <v>50000</v>
      </c>
      <c r="D59" s="204" t="s">
        <v>104</v>
      </c>
      <c r="E59" s="205">
        <v>25000</v>
      </c>
      <c r="F59" s="206">
        <v>45000</v>
      </c>
      <c r="G59" s="207">
        <v>10000</v>
      </c>
      <c r="H59" s="208">
        <v>0</v>
      </c>
      <c r="I59" s="206">
        <v>0</v>
      </c>
      <c r="J59" s="209">
        <v>0</v>
      </c>
      <c r="K59" s="184" t="s">
        <v>99</v>
      </c>
      <c r="L59" s="145"/>
      <c r="M59" s="145"/>
      <c r="N59" s="145"/>
      <c r="O59" s="145"/>
      <c r="P59" s="145"/>
      <c r="Q59" s="145"/>
      <c r="R59" s="145"/>
    </row>
    <row r="60" spans="1:20" s="144" customFormat="1" ht="20.25" customHeight="1" thickBot="1" x14ac:dyDescent="0.4">
      <c r="A60" s="1"/>
      <c r="B60" s="210" t="s">
        <v>106</v>
      </c>
      <c r="C60" s="211"/>
      <c r="D60" s="211"/>
      <c r="E60" s="211"/>
      <c r="F60" s="212"/>
      <c r="G60" s="196"/>
      <c r="H60" s="196"/>
      <c r="I60" s="196"/>
      <c r="J60" s="105"/>
      <c r="K60" s="105"/>
      <c r="L60" s="105"/>
      <c r="M60" s="105"/>
      <c r="N60" s="105"/>
      <c r="O60" s="105"/>
      <c r="P60" s="105"/>
      <c r="Q60" s="105"/>
      <c r="R60" s="105"/>
      <c r="S60" s="105"/>
    </row>
    <row r="61" spans="1:20" s="144" customFormat="1" ht="20.25" customHeight="1" x14ac:dyDescent="0.35">
      <c r="A61" s="1"/>
      <c r="B61" s="213" t="s">
        <v>3</v>
      </c>
      <c r="C61" s="214" t="s">
        <v>87</v>
      </c>
      <c r="D61" s="215" t="s">
        <v>88</v>
      </c>
      <c r="E61" s="215" t="s">
        <v>38</v>
      </c>
      <c r="F61" s="216" t="s">
        <v>82</v>
      </c>
      <c r="G61" s="196"/>
      <c r="H61" s="196"/>
      <c r="I61" s="196"/>
      <c r="J61" s="105"/>
      <c r="K61" s="105"/>
      <c r="L61" s="105"/>
      <c r="M61" s="105"/>
      <c r="N61" s="105"/>
      <c r="O61" s="105"/>
      <c r="P61" s="105"/>
      <c r="Q61" s="105"/>
      <c r="R61" s="105"/>
      <c r="S61" s="105"/>
    </row>
    <row r="62" spans="1:20" s="144" customFormat="1" ht="20.25" customHeight="1" x14ac:dyDescent="0.35">
      <c r="A62" s="1"/>
      <c r="B62" s="217" t="s">
        <v>107</v>
      </c>
      <c r="C62" s="218">
        <f>C51</f>
        <v>187000</v>
      </c>
      <c r="D62" s="219" t="s">
        <v>108</v>
      </c>
      <c r="E62" s="220">
        <f>E51</f>
        <v>10000</v>
      </c>
      <c r="F62" s="221">
        <v>70000</v>
      </c>
      <c r="G62" s="184" t="s">
        <v>99</v>
      </c>
      <c r="H62" s="196"/>
      <c r="I62" s="196"/>
      <c r="J62" s="105"/>
      <c r="K62" s="105"/>
      <c r="L62" s="105"/>
      <c r="M62" s="105"/>
      <c r="N62" s="105"/>
      <c r="O62" s="105"/>
      <c r="P62" s="105"/>
      <c r="Q62" s="105"/>
      <c r="R62" s="105"/>
      <c r="S62" s="105"/>
    </row>
    <row r="63" spans="1:20" s="144" customFormat="1" ht="20.25" customHeight="1" x14ac:dyDescent="0.35">
      <c r="A63" s="1"/>
      <c r="B63" s="222" t="s">
        <v>109</v>
      </c>
      <c r="C63" s="223"/>
      <c r="D63" s="224"/>
      <c r="E63" s="225"/>
      <c r="F63" s="226"/>
      <c r="G63" s="196"/>
      <c r="H63" s="196"/>
      <c r="I63" s="196"/>
      <c r="J63" s="105"/>
      <c r="K63" s="105"/>
      <c r="L63" s="105"/>
      <c r="M63" s="105"/>
      <c r="N63" s="105"/>
      <c r="O63" s="105"/>
      <c r="P63" s="105"/>
      <c r="Q63" s="105"/>
      <c r="R63" s="105"/>
      <c r="S63" s="105"/>
    </row>
    <row r="64" spans="1:20" s="144" customFormat="1" ht="20.25" customHeight="1" x14ac:dyDescent="0.35">
      <c r="A64" s="1"/>
      <c r="B64" s="227" t="s">
        <v>110</v>
      </c>
      <c r="C64" s="228">
        <f>C52</f>
        <v>105000</v>
      </c>
      <c r="D64" s="229" t="s">
        <v>108</v>
      </c>
      <c r="E64" s="225">
        <f>E52</f>
        <v>5000</v>
      </c>
      <c r="F64" s="226">
        <v>50000</v>
      </c>
      <c r="G64" s="196"/>
      <c r="H64" s="196"/>
      <c r="I64" s="196"/>
      <c r="J64" s="105"/>
      <c r="K64" s="105"/>
      <c r="L64" s="105"/>
      <c r="M64" s="105"/>
      <c r="N64" s="105"/>
      <c r="O64" s="105"/>
      <c r="P64" s="105"/>
      <c r="Q64" s="105"/>
      <c r="R64" s="105"/>
      <c r="S64" s="105"/>
    </row>
    <row r="65" spans="1:20" s="144" customFormat="1" ht="20.25" customHeight="1" thickBot="1" x14ac:dyDescent="0.4">
      <c r="A65" s="1"/>
      <c r="B65" s="230" t="s">
        <v>109</v>
      </c>
      <c r="C65" s="231"/>
      <c r="D65" s="232"/>
      <c r="E65" s="233"/>
      <c r="F65" s="234"/>
      <c r="G65" s="196"/>
      <c r="H65" s="196"/>
      <c r="I65" s="196"/>
      <c r="J65" s="105"/>
      <c r="K65" s="105"/>
      <c r="L65" s="105"/>
      <c r="M65" s="105"/>
      <c r="N65" s="105"/>
      <c r="O65" s="105"/>
      <c r="P65" s="105"/>
      <c r="Q65" s="105"/>
      <c r="R65" s="105"/>
      <c r="S65" s="105"/>
    </row>
    <row r="66" spans="1:20" s="144" customFormat="1" ht="20" customHeight="1" thickBot="1" x14ac:dyDescent="0.4">
      <c r="A66" s="1"/>
      <c r="B66" s="235"/>
      <c r="C66" s="235"/>
      <c r="D66" s="236"/>
      <c r="E66" s="235"/>
      <c r="F66" s="89"/>
      <c r="G66" s="196"/>
      <c r="H66" s="196"/>
      <c r="I66" s="196"/>
      <c r="J66" s="105"/>
      <c r="K66" s="105"/>
      <c r="L66" s="105"/>
      <c r="M66" s="105"/>
      <c r="N66" s="105"/>
      <c r="O66" s="105"/>
      <c r="P66" s="105"/>
      <c r="Q66" s="105"/>
      <c r="R66" s="105"/>
      <c r="S66" s="105"/>
    </row>
    <row r="67" spans="1:20" s="29" customFormat="1" ht="10.9" customHeight="1" thickBot="1" x14ac:dyDescent="0.25">
      <c r="A67" s="1"/>
      <c r="B67" s="237" t="s">
        <v>111</v>
      </c>
      <c r="C67" s="238"/>
      <c r="D67" s="238"/>
      <c r="E67" s="239"/>
      <c r="F67" s="41"/>
      <c r="G67" s="1"/>
      <c r="H67" s="1"/>
      <c r="I67" s="240"/>
      <c r="J67" s="240"/>
      <c r="K67" s="105"/>
      <c r="L67" s="105"/>
      <c r="M67" s="105"/>
      <c r="N67" s="105"/>
      <c r="O67" s="105"/>
      <c r="P67" s="105"/>
      <c r="Q67" s="105"/>
      <c r="R67" s="105"/>
      <c r="S67" s="105"/>
      <c r="T67" s="105"/>
    </row>
    <row r="68" spans="1:20" s="29" customFormat="1" ht="10.9" customHeight="1" x14ac:dyDescent="0.2">
      <c r="A68" s="1"/>
      <c r="B68" s="241" t="s">
        <v>112</v>
      </c>
      <c r="C68" s="242">
        <v>0.6</v>
      </c>
      <c r="D68" s="242" t="s">
        <v>113</v>
      </c>
      <c r="E68" s="243">
        <v>0.8</v>
      </c>
      <c r="F68" s="244"/>
      <c r="G68" s="1"/>
      <c r="H68" s="1"/>
      <c r="I68" s="240"/>
      <c r="J68" s="240"/>
      <c r="K68" s="105"/>
      <c r="L68" s="105"/>
      <c r="M68" s="105"/>
      <c r="N68" s="105"/>
      <c r="O68" s="105"/>
      <c r="P68" s="105"/>
      <c r="Q68" s="105"/>
      <c r="R68" s="105"/>
      <c r="S68" s="105"/>
      <c r="T68" s="105"/>
    </row>
    <row r="69" spans="1:20" s="29" customFormat="1" ht="10.9" customHeight="1" x14ac:dyDescent="0.2">
      <c r="A69" s="1"/>
      <c r="B69" s="245" t="s">
        <v>114</v>
      </c>
      <c r="C69" s="246">
        <v>1.2</v>
      </c>
      <c r="D69" s="246" t="s">
        <v>115</v>
      </c>
      <c r="E69" s="247">
        <v>0.9</v>
      </c>
      <c r="F69" s="244"/>
      <c r="G69" s="1"/>
      <c r="H69" s="1"/>
      <c r="I69" s="240"/>
      <c r="J69" s="240"/>
      <c r="K69" s="105"/>
      <c r="L69" s="105"/>
      <c r="M69" s="105"/>
      <c r="N69" s="105"/>
      <c r="O69" s="105"/>
      <c r="P69" s="105"/>
      <c r="Q69" s="105"/>
      <c r="R69" s="105"/>
      <c r="S69" s="105"/>
      <c r="T69" s="105"/>
    </row>
    <row r="70" spans="1:20" s="29" customFormat="1" ht="10.9" customHeight="1" x14ac:dyDescent="0.2">
      <c r="A70" s="1"/>
      <c r="B70" s="245" t="s">
        <v>116</v>
      </c>
      <c r="C70" s="246">
        <v>1.3</v>
      </c>
      <c r="D70" s="246" t="s">
        <v>117</v>
      </c>
      <c r="E70" s="247">
        <v>1.3</v>
      </c>
      <c r="F70" s="244"/>
      <c r="G70" s="1"/>
      <c r="H70" s="248"/>
      <c r="I70" s="240"/>
      <c r="J70" s="240"/>
      <c r="K70" s="105"/>
      <c r="L70" s="105"/>
      <c r="M70" s="105"/>
      <c r="N70" s="105"/>
      <c r="O70" s="105"/>
      <c r="P70" s="105"/>
      <c r="Q70" s="105"/>
      <c r="R70" s="105"/>
      <c r="S70" s="105"/>
      <c r="T70" s="105"/>
    </row>
    <row r="71" spans="1:20" s="29" customFormat="1" ht="10.9" customHeight="1" x14ac:dyDescent="0.2">
      <c r="A71" s="1"/>
      <c r="B71" s="245" t="s">
        <v>118</v>
      </c>
      <c r="C71" s="246">
        <v>1.2</v>
      </c>
      <c r="D71" s="246" t="s">
        <v>119</v>
      </c>
      <c r="E71" s="247">
        <v>1.3</v>
      </c>
      <c r="F71" s="244"/>
      <c r="G71" s="1"/>
      <c r="H71" s="248"/>
      <c r="I71" s="240"/>
      <c r="J71" s="240"/>
      <c r="K71" s="105"/>
      <c r="L71" s="105"/>
      <c r="M71" s="105"/>
      <c r="N71" s="105"/>
      <c r="O71" s="105"/>
      <c r="P71" s="105"/>
      <c r="Q71" s="105"/>
      <c r="R71" s="105"/>
      <c r="S71" s="105"/>
      <c r="T71" s="105"/>
    </row>
    <row r="72" spans="1:20" s="29" customFormat="1" ht="10.9" customHeight="1" x14ac:dyDescent="0.2">
      <c r="A72" s="1"/>
      <c r="B72" s="245" t="s">
        <v>120</v>
      </c>
      <c r="C72" s="246">
        <v>1</v>
      </c>
      <c r="D72" s="246" t="s">
        <v>121</v>
      </c>
      <c r="E72" s="247">
        <v>1.4</v>
      </c>
      <c r="F72" s="244"/>
      <c r="G72" s="1"/>
      <c r="H72" s="248"/>
      <c r="I72" s="240"/>
      <c r="J72" s="240"/>
      <c r="K72" s="105"/>
      <c r="L72" s="105"/>
      <c r="M72" s="105"/>
      <c r="N72" s="105"/>
      <c r="O72" s="105"/>
      <c r="P72" s="105"/>
      <c r="Q72" s="105"/>
      <c r="R72" s="105"/>
      <c r="S72" s="105"/>
      <c r="T72" s="105"/>
    </row>
    <row r="73" spans="1:20" s="29" customFormat="1" ht="10.9" customHeight="1" thickBot="1" x14ac:dyDescent="0.3">
      <c r="A73" s="1"/>
      <c r="B73" s="249" t="s">
        <v>122</v>
      </c>
      <c r="C73" s="250">
        <v>0.8</v>
      </c>
      <c r="D73" s="250" t="s">
        <v>123</v>
      </c>
      <c r="E73" s="251">
        <v>1.4</v>
      </c>
      <c r="F73" s="244"/>
      <c r="G73" s="1"/>
      <c r="H73" s="252"/>
      <c r="I73" s="240"/>
      <c r="J73" s="240"/>
      <c r="K73" s="105"/>
      <c r="L73" s="105"/>
      <c r="M73" s="105"/>
      <c r="N73" s="105"/>
      <c r="O73" s="105"/>
      <c r="P73" s="105"/>
      <c r="Q73" s="105"/>
      <c r="R73" s="105"/>
      <c r="S73" s="105"/>
      <c r="T73" s="105"/>
    </row>
    <row r="74" spans="1:20" s="29" customFormat="1" ht="10.9" customHeight="1" thickBot="1" x14ac:dyDescent="0.3">
      <c r="A74" s="1"/>
      <c r="B74" s="244"/>
      <c r="C74" s="244"/>
      <c r="D74" s="244"/>
      <c r="E74" s="244"/>
      <c r="F74" s="244"/>
      <c r="G74" s="1"/>
      <c r="H74" s="253"/>
      <c r="I74" s="240"/>
      <c r="J74" s="240"/>
      <c r="K74" s="105"/>
      <c r="L74" s="105"/>
      <c r="M74" s="105"/>
      <c r="N74" s="105"/>
      <c r="O74" s="105"/>
      <c r="P74" s="105"/>
      <c r="Q74" s="105"/>
      <c r="R74" s="105"/>
      <c r="S74" s="105"/>
      <c r="T74" s="105"/>
    </row>
    <row r="75" spans="1:20" s="254" customFormat="1" ht="28.5" customHeight="1" thickBot="1" x14ac:dyDescent="0.3">
      <c r="B75" s="255" t="s">
        <v>124</v>
      </c>
      <c r="C75" s="256"/>
      <c r="D75" s="253"/>
      <c r="E75" s="253"/>
      <c r="F75" s="253"/>
      <c r="G75" s="253"/>
      <c r="H75" s="252"/>
      <c r="I75" s="240"/>
      <c r="J75" s="240"/>
      <c r="K75" s="257"/>
    </row>
    <row r="76" spans="1:20" s="254" customFormat="1" ht="10.5" x14ac:dyDescent="0.25">
      <c r="B76" s="258" t="s">
        <v>125</v>
      </c>
      <c r="C76" s="259">
        <v>0.15</v>
      </c>
      <c r="D76" s="253"/>
      <c r="E76" s="253"/>
      <c r="F76" s="253"/>
      <c r="G76" s="253"/>
      <c r="H76" s="253"/>
      <c r="I76" s="240"/>
      <c r="J76" s="240"/>
      <c r="K76" s="257"/>
    </row>
    <row r="77" spans="1:20" s="254" customFormat="1" ht="42" x14ac:dyDescent="0.25">
      <c r="B77" s="258" t="s">
        <v>126</v>
      </c>
      <c r="C77" s="259">
        <v>0.15</v>
      </c>
      <c r="D77" s="253"/>
      <c r="E77" s="253"/>
      <c r="F77" s="253"/>
      <c r="G77" s="253"/>
      <c r="H77" s="253"/>
      <c r="I77" s="240"/>
      <c r="J77" s="240"/>
      <c r="K77" s="257"/>
    </row>
    <row r="78" spans="1:20" s="254" customFormat="1" ht="31.5" x14ac:dyDescent="0.25">
      <c r="B78" s="260" t="s">
        <v>127</v>
      </c>
      <c r="C78" s="261">
        <v>0.35</v>
      </c>
      <c r="D78" s="253"/>
      <c r="E78" s="253"/>
      <c r="F78" s="253"/>
      <c r="G78" s="253"/>
      <c r="H78" s="253"/>
      <c r="I78" s="240"/>
      <c r="J78" s="240"/>
      <c r="K78" s="257"/>
    </row>
    <row r="79" spans="1:20" s="254" customFormat="1" ht="10.5" x14ac:dyDescent="0.25">
      <c r="B79" s="262" t="s">
        <v>128</v>
      </c>
      <c r="C79" s="261">
        <v>0.15</v>
      </c>
      <c r="D79" s="253"/>
      <c r="E79" s="253"/>
      <c r="F79" s="253"/>
      <c r="G79" s="253"/>
      <c r="H79" s="253"/>
      <c r="I79" s="240"/>
      <c r="J79" s="240"/>
      <c r="K79" s="257"/>
    </row>
    <row r="80" spans="1:20" s="254" customFormat="1" ht="31.5" x14ac:dyDescent="0.25">
      <c r="B80" s="262" t="s">
        <v>129</v>
      </c>
      <c r="C80" s="261">
        <v>0.55000000000000004</v>
      </c>
      <c r="D80" s="253"/>
      <c r="E80" s="253"/>
      <c r="F80" s="253"/>
      <c r="G80" s="253"/>
      <c r="H80" s="253"/>
      <c r="I80" s="240"/>
      <c r="J80" s="240"/>
      <c r="K80" s="257"/>
    </row>
    <row r="81" spans="1:20" s="254" customFormat="1" ht="10.5" x14ac:dyDescent="0.25">
      <c r="B81" s="262" t="s">
        <v>130</v>
      </c>
      <c r="C81" s="261">
        <v>0.15</v>
      </c>
      <c r="D81" s="253"/>
      <c r="E81" s="253"/>
      <c r="F81" s="253"/>
      <c r="G81" s="253"/>
      <c r="H81" s="253"/>
      <c r="I81" s="240"/>
      <c r="J81" s="240"/>
      <c r="K81" s="257"/>
    </row>
    <row r="82" spans="1:20" s="254" customFormat="1" ht="10.5" x14ac:dyDescent="0.25">
      <c r="B82" s="262" t="s">
        <v>131</v>
      </c>
      <c r="C82" s="261">
        <v>0.15</v>
      </c>
      <c r="D82" s="253"/>
      <c r="E82" s="253"/>
      <c r="F82" s="253"/>
      <c r="G82" s="253"/>
      <c r="H82" s="253"/>
      <c r="I82" s="240"/>
      <c r="J82" s="240"/>
      <c r="K82" s="257"/>
    </row>
    <row r="83" spans="1:20" s="254" customFormat="1" ht="10.5" x14ac:dyDescent="0.25">
      <c r="B83" s="262" t="s">
        <v>132</v>
      </c>
      <c r="C83" s="261">
        <v>0.2</v>
      </c>
      <c r="D83" s="253"/>
      <c r="E83" s="253"/>
      <c r="F83" s="253"/>
      <c r="G83" s="253"/>
      <c r="H83" s="253"/>
      <c r="I83" s="240"/>
      <c r="J83" s="240"/>
      <c r="K83" s="257"/>
    </row>
    <row r="84" spans="1:20" s="263" customFormat="1" ht="10.5" x14ac:dyDescent="0.25">
      <c r="B84" s="262" t="s">
        <v>133</v>
      </c>
      <c r="C84" s="261">
        <v>0.15</v>
      </c>
      <c r="D84" s="253"/>
      <c r="E84" s="253"/>
      <c r="F84" s="253"/>
      <c r="G84" s="253"/>
      <c r="H84" s="253"/>
      <c r="I84" s="240"/>
      <c r="J84" s="240"/>
      <c r="K84" s="257"/>
    </row>
    <row r="85" spans="1:20" s="263" customFormat="1" ht="10.5" x14ac:dyDescent="0.25">
      <c r="B85" s="262" t="s">
        <v>134</v>
      </c>
      <c r="C85" s="261">
        <v>0.15</v>
      </c>
      <c r="D85" s="253"/>
      <c r="E85" s="253"/>
      <c r="F85" s="253"/>
      <c r="G85" s="253"/>
      <c r="H85" s="253"/>
      <c r="I85" s="240"/>
      <c r="J85" s="240"/>
      <c r="K85" s="257"/>
    </row>
    <row r="86" spans="1:20" s="263" customFormat="1" ht="31.5" x14ac:dyDescent="0.25">
      <c r="B86" s="262" t="s">
        <v>135</v>
      </c>
      <c r="C86" s="261">
        <v>0.25</v>
      </c>
      <c r="D86" s="253"/>
      <c r="E86" s="253"/>
      <c r="F86" s="253"/>
      <c r="G86" s="253"/>
      <c r="H86" s="253"/>
      <c r="I86" s="240"/>
      <c r="J86" s="240"/>
      <c r="K86" s="257"/>
    </row>
    <row r="87" spans="1:20" s="263" customFormat="1" ht="52.5" x14ac:dyDescent="0.25">
      <c r="B87" s="260" t="s">
        <v>136</v>
      </c>
      <c r="C87" s="264">
        <v>1</v>
      </c>
      <c r="D87" s="253"/>
      <c r="E87" s="253"/>
      <c r="F87" s="253"/>
      <c r="G87" s="253"/>
      <c r="H87" s="253"/>
      <c r="I87" s="240"/>
      <c r="J87" s="240"/>
      <c r="K87" s="257"/>
    </row>
    <row r="88" spans="1:20" s="263" customFormat="1" ht="10.5" x14ac:dyDescent="0.25">
      <c r="B88" s="260" t="s">
        <v>137</v>
      </c>
      <c r="C88" s="264">
        <v>0.5</v>
      </c>
      <c r="D88" s="253"/>
      <c r="E88" s="253"/>
      <c r="F88" s="253"/>
      <c r="G88" s="253"/>
      <c r="H88" s="265"/>
      <c r="I88" s="240"/>
      <c r="J88" s="240"/>
      <c r="K88" s="257"/>
    </row>
    <row r="89" spans="1:20" s="263" customFormat="1" ht="10.5" x14ac:dyDescent="0.25">
      <c r="B89" s="260" t="s">
        <v>138</v>
      </c>
      <c r="C89" s="264">
        <v>0.5</v>
      </c>
      <c r="D89" s="253"/>
      <c r="E89" s="253"/>
      <c r="F89" s="253"/>
      <c r="G89" s="253"/>
      <c r="H89" s="266"/>
      <c r="I89" s="240"/>
      <c r="J89" s="240"/>
      <c r="K89" s="257"/>
    </row>
    <row r="90" spans="1:20" s="263" customFormat="1" ht="12.5" x14ac:dyDescent="0.25">
      <c r="B90" s="260" t="s">
        <v>139</v>
      </c>
      <c r="C90" s="267">
        <v>0.15</v>
      </c>
      <c r="D90" s="268" t="s">
        <v>52</v>
      </c>
      <c r="E90" s="269"/>
      <c r="F90" s="269"/>
      <c r="G90" s="269"/>
      <c r="H90" s="266"/>
      <c r="I90" s="240"/>
      <c r="J90" s="240"/>
      <c r="K90" s="257"/>
    </row>
    <row r="91" spans="1:20" s="263" customFormat="1" ht="11" thickBot="1" x14ac:dyDescent="0.3">
      <c r="B91" s="270" t="s">
        <v>140</v>
      </c>
      <c r="C91" s="271">
        <v>0.15</v>
      </c>
      <c r="I91" s="240"/>
      <c r="J91" s="240"/>
      <c r="K91" s="257"/>
    </row>
    <row r="92" spans="1:20" s="254" customFormat="1" ht="21.75" customHeight="1" x14ac:dyDescent="0.25">
      <c r="A92" s="1"/>
      <c r="B92" s="244"/>
      <c r="C92" s="244"/>
      <c r="D92" s="244"/>
      <c r="E92" s="244"/>
      <c r="F92" s="253"/>
      <c r="G92" s="253"/>
      <c r="H92" s="253"/>
      <c r="I92" s="240"/>
      <c r="J92" s="240"/>
      <c r="K92" s="105"/>
      <c r="L92" s="105"/>
      <c r="M92" s="105"/>
      <c r="N92" s="105"/>
      <c r="O92" s="105"/>
      <c r="P92" s="105"/>
      <c r="Q92" s="105"/>
      <c r="R92" s="105"/>
      <c r="S92" s="105"/>
      <c r="T92" s="105"/>
    </row>
    <row r="93" spans="1:20" s="254" customFormat="1" ht="10.9" customHeight="1" x14ac:dyDescent="0.25">
      <c r="A93" s="1"/>
      <c r="B93" s="272"/>
      <c r="C93" s="273"/>
      <c r="D93" s="269"/>
      <c r="E93" s="269"/>
      <c r="F93" s="266"/>
      <c r="G93" s="266"/>
      <c r="H93" s="274"/>
      <c r="I93" s="275"/>
      <c r="J93" s="275"/>
      <c r="K93" s="105"/>
      <c r="L93" s="105"/>
      <c r="M93" s="105"/>
      <c r="N93" s="105"/>
      <c r="O93" s="105"/>
      <c r="P93" s="105"/>
      <c r="Q93" s="105"/>
      <c r="R93" s="105"/>
      <c r="S93" s="105"/>
      <c r="T93" s="105"/>
    </row>
    <row r="94" spans="1:20" s="254" customFormat="1" ht="10.9" customHeight="1" x14ac:dyDescent="0.25">
      <c r="A94" s="1"/>
      <c r="B94" s="276"/>
      <c r="C94" s="277"/>
      <c r="D94" s="266"/>
      <c r="E94" s="266"/>
      <c r="F94" s="278"/>
      <c r="G94" s="278"/>
      <c r="H94" s="274"/>
      <c r="I94" s="275"/>
      <c r="J94" s="275"/>
      <c r="K94" s="105"/>
      <c r="L94" s="105"/>
      <c r="M94" s="105"/>
      <c r="N94" s="105"/>
      <c r="O94" s="105"/>
      <c r="P94" s="105"/>
      <c r="Q94" s="105"/>
      <c r="R94" s="105"/>
      <c r="S94" s="105"/>
      <c r="T94" s="105"/>
    </row>
    <row r="95" spans="1:20" s="263" customFormat="1" ht="10.5" x14ac:dyDescent="0.25">
      <c r="B95" s="279" t="s">
        <v>141</v>
      </c>
      <c r="C95" s="280" t="s">
        <v>142</v>
      </c>
      <c r="D95" s="280"/>
      <c r="E95" s="280"/>
      <c r="F95" s="280"/>
      <c r="G95" s="281"/>
      <c r="H95" s="274"/>
    </row>
    <row r="96" spans="1:20" s="254" customFormat="1" ht="10.9" customHeight="1" x14ac:dyDescent="0.25">
      <c r="A96" s="1"/>
      <c r="B96" s="281" t="s">
        <v>143</v>
      </c>
      <c r="C96" s="281"/>
      <c r="D96" s="281"/>
      <c r="E96" s="282"/>
      <c r="F96" s="281"/>
      <c r="G96" s="281"/>
      <c r="H96" s="253"/>
      <c r="I96" s="283"/>
      <c r="J96" s="283"/>
      <c r="K96" s="105"/>
      <c r="L96" s="105"/>
      <c r="M96" s="105"/>
      <c r="N96" s="105"/>
      <c r="O96" s="105"/>
      <c r="P96" s="105"/>
      <c r="Q96" s="105"/>
      <c r="R96" s="105"/>
      <c r="S96" s="105"/>
      <c r="T96" s="105"/>
    </row>
    <row r="97" spans="1:22" s="254" customFormat="1" ht="10.9" customHeight="1" x14ac:dyDescent="0.25">
      <c r="A97" s="1"/>
      <c r="B97" s="281" t="s">
        <v>144</v>
      </c>
      <c r="C97" s="281"/>
      <c r="D97" s="281"/>
      <c r="E97" s="281"/>
      <c r="F97" s="281"/>
      <c r="G97" s="281"/>
      <c r="H97" s="253"/>
      <c r="I97" s="283"/>
      <c r="J97" s="283"/>
      <c r="K97" s="105"/>
      <c r="L97" s="105"/>
      <c r="M97" s="105"/>
      <c r="N97" s="105"/>
      <c r="O97" s="105"/>
      <c r="P97" s="105"/>
      <c r="Q97" s="105"/>
      <c r="R97" s="105"/>
      <c r="S97" s="105"/>
      <c r="T97" s="105"/>
    </row>
    <row r="98" spans="1:22" s="254" customFormat="1" ht="10.9" customHeight="1" x14ac:dyDescent="0.25">
      <c r="A98" s="1"/>
      <c r="B98" s="281" t="s">
        <v>145</v>
      </c>
      <c r="C98" s="281"/>
      <c r="D98" s="281"/>
      <c r="E98" s="281"/>
      <c r="F98" s="281"/>
      <c r="G98" s="284"/>
      <c r="H98" s="44"/>
      <c r="I98" s="44"/>
      <c r="J98" s="44"/>
      <c r="K98" s="1"/>
      <c r="L98" s="1"/>
      <c r="M98" s="105"/>
      <c r="N98" s="105"/>
      <c r="O98" s="105"/>
      <c r="P98" s="105"/>
      <c r="Q98" s="105"/>
      <c r="R98" s="105"/>
      <c r="S98" s="105"/>
      <c r="T98" s="105"/>
    </row>
    <row r="99" spans="1:22" s="254" customFormat="1" ht="10.9" customHeight="1" x14ac:dyDescent="0.25">
      <c r="A99" s="1"/>
      <c r="B99" s="281" t="s">
        <v>146</v>
      </c>
      <c r="C99" s="281"/>
      <c r="D99" s="284"/>
      <c r="E99" s="284"/>
      <c r="F99" s="284"/>
      <c r="G99" s="284"/>
      <c r="H99" s="44"/>
      <c r="I99" s="44"/>
      <c r="J99" s="44"/>
      <c r="K99" s="1"/>
      <c r="L99" s="1"/>
      <c r="M99" s="1"/>
      <c r="N99" s="105"/>
      <c r="O99" s="105"/>
      <c r="P99" s="105"/>
      <c r="Q99" s="105"/>
      <c r="R99" s="105"/>
      <c r="S99" s="105"/>
      <c r="T99" s="105"/>
    </row>
    <row r="100" spans="1:22" x14ac:dyDescent="0.25">
      <c r="A100" s="1"/>
      <c r="B100" s="281" t="s">
        <v>147</v>
      </c>
      <c r="C100" s="281"/>
      <c r="D100" s="284"/>
      <c r="E100" s="284"/>
      <c r="F100" s="285"/>
      <c r="G100" s="286"/>
      <c r="H100" s="44"/>
      <c r="I100" s="44"/>
      <c r="J100" s="44"/>
      <c r="K100" s="1"/>
      <c r="L100" s="1"/>
      <c r="M100" s="1"/>
      <c r="N100" s="1"/>
      <c r="O100" s="1"/>
      <c r="P100" s="1"/>
      <c r="Q100" s="1"/>
      <c r="R100" s="1"/>
      <c r="S100" s="1"/>
    </row>
    <row r="101" spans="1:22" x14ac:dyDescent="0.25">
      <c r="A101" s="1"/>
      <c r="B101" s="281" t="s">
        <v>148</v>
      </c>
      <c r="C101" s="281"/>
      <c r="D101" s="286"/>
      <c r="E101" s="284"/>
      <c r="F101" s="284"/>
      <c r="G101" s="284"/>
      <c r="H101" s="44"/>
      <c r="I101" s="44"/>
      <c r="J101" s="44"/>
      <c r="K101" s="1"/>
      <c r="L101" s="1"/>
      <c r="M101" s="1"/>
      <c r="N101" s="1"/>
      <c r="O101" s="1"/>
      <c r="P101" s="1"/>
      <c r="Q101" s="1"/>
      <c r="R101" s="1"/>
      <c r="S101" s="1"/>
    </row>
    <row r="102" spans="1:22" x14ac:dyDescent="0.25">
      <c r="A102" s="1"/>
      <c r="B102" s="39"/>
      <c r="C102" s="40"/>
      <c r="D102" s="41"/>
      <c r="E102" s="42"/>
      <c r="F102" s="1"/>
      <c r="G102" s="43"/>
      <c r="H102" s="44"/>
      <c r="I102" s="44"/>
      <c r="J102" s="44"/>
      <c r="K102" s="1"/>
      <c r="L102" s="1"/>
      <c r="M102" s="1"/>
      <c r="N102" s="1"/>
      <c r="O102" s="1"/>
      <c r="P102" s="1"/>
      <c r="Q102" s="1"/>
      <c r="R102" s="1"/>
      <c r="S102" s="1"/>
    </row>
    <row r="103" spans="1:22" x14ac:dyDescent="0.25">
      <c r="A103" s="1"/>
      <c r="B103" s="39"/>
      <c r="C103" s="40"/>
      <c r="D103" s="41"/>
      <c r="E103" s="42"/>
      <c r="F103" s="1"/>
      <c r="G103" s="43"/>
      <c r="H103" s="39"/>
      <c r="I103" s="39"/>
      <c r="J103" s="39"/>
      <c r="K103" s="39"/>
      <c r="L103" s="39"/>
      <c r="M103" s="1"/>
      <c r="N103" s="1"/>
      <c r="O103" s="1"/>
      <c r="P103" s="1"/>
      <c r="Q103" s="1"/>
      <c r="R103" s="1"/>
      <c r="S103" s="1"/>
    </row>
    <row r="104" spans="1:22" x14ac:dyDescent="0.25">
      <c r="A104" s="1"/>
      <c r="B104" s="39"/>
      <c r="C104" s="40"/>
      <c r="D104" s="41"/>
      <c r="E104" s="42"/>
      <c r="F104" s="1"/>
      <c r="G104" s="43"/>
      <c r="H104" s="39"/>
      <c r="I104" s="39"/>
      <c r="J104" s="39"/>
      <c r="K104" s="39"/>
      <c r="L104" s="39"/>
      <c r="M104" s="39"/>
      <c r="N104" s="1"/>
      <c r="O104" s="1"/>
      <c r="P104" s="1"/>
      <c r="Q104" s="1"/>
      <c r="R104" s="1"/>
      <c r="S104" s="1"/>
    </row>
    <row r="105" spans="1:22" x14ac:dyDescent="0.25">
      <c r="A105" s="39"/>
      <c r="B105" s="39"/>
      <c r="C105" s="40"/>
      <c r="D105" s="41"/>
      <c r="E105" s="42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</row>
    <row r="106" spans="1:22" x14ac:dyDescent="0.25">
      <c r="A106" s="39"/>
      <c r="B106" s="39"/>
      <c r="C106" s="40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</row>
    <row r="107" spans="1:22" x14ac:dyDescent="0.25">
      <c r="A107" s="39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</row>
    <row r="108" spans="1:22" x14ac:dyDescent="0.25">
      <c r="A108" s="39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</row>
    <row r="109" spans="1:22" x14ac:dyDescent="0.25">
      <c r="A109" s="39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</row>
    <row r="110" spans="1:22" x14ac:dyDescent="0.25">
      <c r="A110" s="39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</row>
    <row r="111" spans="1:22" x14ac:dyDescent="0.25">
      <c r="A111" s="39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</row>
    <row r="112" spans="1:22" x14ac:dyDescent="0.25">
      <c r="A112" s="39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</row>
    <row r="113" spans="1:22" x14ac:dyDescent="0.25">
      <c r="A113" s="39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</row>
    <row r="114" spans="1:22" x14ac:dyDescent="0.25">
      <c r="A114" s="39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</row>
    <row r="115" spans="1:22" x14ac:dyDescent="0.25">
      <c r="A115" s="39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</row>
    <row r="116" spans="1:22" x14ac:dyDescent="0.25">
      <c r="A116" s="39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</row>
    <row r="117" spans="1:22" x14ac:dyDescent="0.25">
      <c r="A117" s="39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</row>
    <row r="118" spans="1:22" x14ac:dyDescent="0.25">
      <c r="A118" s="39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</row>
    <row r="119" spans="1:22" x14ac:dyDescent="0.25">
      <c r="A119" s="39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</row>
    <row r="120" spans="1:22" x14ac:dyDescent="0.25">
      <c r="A120" s="39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</row>
    <row r="121" spans="1:22" x14ac:dyDescent="0.25">
      <c r="A121" s="39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</row>
    <row r="122" spans="1:22" x14ac:dyDescent="0.25">
      <c r="A122" s="39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</row>
    <row r="123" spans="1:22" x14ac:dyDescent="0.25">
      <c r="A123" s="39"/>
      <c r="B123" s="39"/>
      <c r="C123" s="39"/>
      <c r="D123" s="39"/>
      <c r="E123" s="39"/>
      <c r="F123" s="39"/>
      <c r="G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</row>
    <row r="124" spans="1:22" x14ac:dyDescent="0.25">
      <c r="A124" s="39"/>
      <c r="B124" s="39"/>
      <c r="C124" s="39"/>
      <c r="D124" s="39"/>
      <c r="E124" s="39"/>
      <c r="F124" s="39"/>
      <c r="G124" s="39"/>
      <c r="N124" s="39"/>
      <c r="O124" s="39"/>
      <c r="P124" s="39"/>
      <c r="Q124" s="39"/>
      <c r="R124" s="39"/>
      <c r="S124" s="39"/>
      <c r="T124" s="39"/>
      <c r="U124" s="39"/>
      <c r="V124" s="39"/>
    </row>
    <row r="125" spans="1:22" x14ac:dyDescent="0.25">
      <c r="A125" s="1"/>
      <c r="B125" s="39"/>
      <c r="C125" s="39"/>
      <c r="D125" s="39"/>
      <c r="E125" s="39"/>
    </row>
    <row r="126" spans="1:22" x14ac:dyDescent="0.25">
      <c r="A126" s="1"/>
      <c r="B126" s="39"/>
      <c r="C126" s="39"/>
    </row>
    <row r="127" spans="1:22" x14ac:dyDescent="0.25">
      <c r="A127" s="1"/>
    </row>
    <row r="128" spans="1:22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</sheetData>
  <mergeCells count="55">
    <mergeCell ref="C95:F95"/>
    <mergeCell ref="C64:C65"/>
    <mergeCell ref="D64:D65"/>
    <mergeCell ref="E64:E65"/>
    <mergeCell ref="F64:F65"/>
    <mergeCell ref="B67:E67"/>
    <mergeCell ref="I67:J92"/>
    <mergeCell ref="B75:C75"/>
    <mergeCell ref="B49:G49"/>
    <mergeCell ref="H49:J49"/>
    <mergeCell ref="B60:F60"/>
    <mergeCell ref="C62:C63"/>
    <mergeCell ref="D62:D63"/>
    <mergeCell ref="E62:E63"/>
    <mergeCell ref="F62:F63"/>
    <mergeCell ref="B38:I38"/>
    <mergeCell ref="F39:G39"/>
    <mergeCell ref="F40:G40"/>
    <mergeCell ref="F41:G41"/>
    <mergeCell ref="F42:G42"/>
    <mergeCell ref="B45:D45"/>
    <mergeCell ref="B33:I33"/>
    <mergeCell ref="B34:B35"/>
    <mergeCell ref="C34:C35"/>
    <mergeCell ref="D34:D35"/>
    <mergeCell ref="E34:E35"/>
    <mergeCell ref="F34:G34"/>
    <mergeCell ref="H34:I34"/>
    <mergeCell ref="B28:I28"/>
    <mergeCell ref="B29:B30"/>
    <mergeCell ref="C29:C30"/>
    <mergeCell ref="D29:D30"/>
    <mergeCell ref="E29:E30"/>
    <mergeCell ref="F29:G29"/>
    <mergeCell ref="H29:I29"/>
    <mergeCell ref="B22:J22"/>
    <mergeCell ref="F23:G23"/>
    <mergeCell ref="F24:G24"/>
    <mergeCell ref="K24:K26"/>
    <mergeCell ref="F25:G25"/>
    <mergeCell ref="F26:G26"/>
    <mergeCell ref="B15:I15"/>
    <mergeCell ref="B16:B17"/>
    <mergeCell ref="C16:C17"/>
    <mergeCell ref="D16:D17"/>
    <mergeCell ref="E16:E17"/>
    <mergeCell ref="F16:G16"/>
    <mergeCell ref="H16:I16"/>
    <mergeCell ref="B5:I5"/>
    <mergeCell ref="B6:B7"/>
    <mergeCell ref="C6:C7"/>
    <mergeCell ref="D6:D7"/>
    <mergeCell ref="E6:E7"/>
    <mergeCell ref="F6:G6"/>
    <mergeCell ref="H6:I6"/>
  </mergeCells>
  <hyperlinks>
    <hyperlink ref="D1" location="TITLE!A1" display="TITLE"/>
    <hyperlink ref="J32" location="Starhit.ru!A1" display="&lt;&lt; наверх"/>
    <hyperlink ref="D90" location="Starhit.ru!A1" display="&lt;&lt; наверх"/>
    <hyperlink ref="C95" r:id="rId1"/>
    <hyperlink ref="G62" r:id="rId2"/>
    <hyperlink ref="K54" r:id="rId3"/>
    <hyperlink ref="K59" r:id="rId4"/>
  </hyperlinks>
  <pageMargins left="0.7" right="0.7" top="0.75" bottom="0.75" header="0.3" footer="0.3"/>
  <drawing r:id="rId5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Hearst Shkulev Media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svinogradova</dc:creator>
  <cp:lastModifiedBy>svinogradova</cp:lastModifiedBy>
  <dcterms:created xsi:type="dcterms:W3CDTF">2022-04-07T10:26:36Z</dcterms:created>
  <dcterms:modified xsi:type="dcterms:W3CDTF">2022-04-07T10:26:58Z</dcterms:modified>
</cp:coreProperties>
</file>